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720" tabRatio="794" activeTab="1"/>
  </bookViews>
  <sheets>
    <sheet name="ΟΙΚΟΔΟΜΙΚΑ_" sheetId="24" r:id="rId1"/>
    <sheet name="ΤΣΙΜΕΝΤΟΣΩΛΗΝΕΣ_" sheetId="18" r:id="rId2"/>
    <sheet name="ΑΔΡΑΝΗ_" sheetId="19" r:id="rId3"/>
    <sheet name="ΣΚΥΡΟΔΕΜΑΤΑ_" sheetId="20" r:id="rId4"/>
    <sheet name="ΚΡΑΣΠΕΔΑ_" sheetId="21" r:id="rId5"/>
    <sheet name="ΨΥΧΡΗ ΑΣΦΑΛΤΟΣ" sheetId="22" r:id="rId6"/>
    <sheet name="ΑΣΦΑΛΤΙΚΟ ΓΑΛΑΚΤ_" sheetId="23" r:id="rId7"/>
    <sheet name="ΘΕΡΜΗ ΑΣΦΑΛΤΟ" sheetId="26" r:id="rId8"/>
  </sheets>
  <definedNames>
    <definedName name="_xlnm.Print_Area" localSheetId="6">'ΑΣΦΑΛΤΙΚΟ ΓΑΛΑΚΤ_'!$B$1:$I$7</definedName>
    <definedName name="_xlnm.Print_Area" localSheetId="7">'ΘΕΡΜΗ ΑΣΦΑΛΤΟ'!$D$2:$I$8</definedName>
    <definedName name="_xlnm.Print_Area" localSheetId="4">ΚΡΑΣΠΕΔΑ_!$B$1:$I$10</definedName>
    <definedName name="_xlnm.Print_Area" localSheetId="0">ΟΙΚΟΔΟΜΙΚΑ_!$B$1:$I$293</definedName>
    <definedName name="_xlnm.Print_Area" localSheetId="3">ΣΚΥΡΟΔΕΜΑΤΑ_!$B$1:$J$13</definedName>
    <definedName name="_xlnm.Print_Area" localSheetId="1">ΤΣΙΜΕΝΤΟΣΩΛΗΝΕΣ_!$B$1:$I$13</definedName>
    <definedName name="_xlnm.Print_Area" localSheetId="5">'ΨΥΧΡΗ ΑΣΦΑΛΤΟΣ'!$B$1:$I$9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5" i="24"/>
  <c r="I39"/>
  <c r="I53"/>
  <c r="I78"/>
  <c r="I77"/>
  <c r="I181"/>
  <c r="I275"/>
  <c r="I251"/>
  <c r="I4" i="23"/>
  <c r="I5" s="1"/>
  <c r="I6" s="1"/>
  <c r="I6" i="21"/>
  <c r="I7"/>
  <c r="J5" i="20"/>
  <c r="J6"/>
  <c r="J9"/>
  <c r="J4"/>
  <c r="H6" i="19"/>
  <c r="H7"/>
  <c r="H4"/>
  <c r="I6" i="18"/>
  <c r="I7"/>
  <c r="I9"/>
  <c r="I10"/>
  <c r="I4"/>
  <c r="I6" i="24"/>
  <c r="I8"/>
  <c r="I10"/>
  <c r="I12"/>
  <c r="I14"/>
  <c r="I16"/>
  <c r="I18"/>
  <c r="I21"/>
  <c r="I23"/>
  <c r="I25"/>
  <c r="I27"/>
  <c r="I29"/>
  <c r="I30"/>
  <c r="I31"/>
  <c r="I33"/>
  <c r="I34"/>
  <c r="I36"/>
  <c r="I38"/>
  <c r="I42"/>
  <c r="I45"/>
  <c r="I46"/>
  <c r="I47"/>
  <c r="I48"/>
  <c r="I49"/>
  <c r="I50"/>
  <c r="I51"/>
  <c r="I52"/>
  <c r="I54"/>
  <c r="I55"/>
  <c r="I56"/>
  <c r="I57"/>
  <c r="I58"/>
  <c r="I60"/>
  <c r="I61"/>
  <c r="I62"/>
  <c r="I63"/>
  <c r="I64"/>
  <c r="I65"/>
  <c r="I66"/>
  <c r="I67"/>
  <c r="I68"/>
  <c r="I70"/>
  <c r="I71"/>
  <c r="I72"/>
  <c r="I74"/>
  <c r="I75"/>
  <c r="I76"/>
  <c r="I79"/>
  <c r="I80"/>
  <c r="I81"/>
  <c r="I82"/>
  <c r="I84"/>
  <c r="I85"/>
  <c r="I86"/>
  <c r="I88"/>
  <c r="I89"/>
  <c r="I90"/>
  <c r="I91"/>
  <c r="I92"/>
  <c r="I93"/>
  <c r="I94"/>
  <c r="I95"/>
  <c r="I96"/>
  <c r="I97"/>
  <c r="I98"/>
  <c r="I99"/>
  <c r="I100"/>
  <c r="I101"/>
  <c r="I102"/>
  <c r="I103"/>
  <c r="I104"/>
  <c r="I106"/>
  <c r="I107"/>
  <c r="I109"/>
  <c r="I110"/>
  <c r="I111"/>
  <c r="I112"/>
  <c r="I113"/>
  <c r="I115"/>
  <c r="I116"/>
  <c r="I118"/>
  <c r="I120"/>
  <c r="I121"/>
  <c r="I122"/>
  <c r="I124"/>
  <c r="I125"/>
  <c r="I126"/>
  <c r="I127"/>
  <c r="I128"/>
  <c r="I129"/>
  <c r="I130"/>
  <c r="I131"/>
  <c r="I132"/>
  <c r="I133"/>
  <c r="I137"/>
  <c r="I138"/>
  <c r="I139"/>
  <c r="I140"/>
  <c r="I141"/>
  <c r="I142"/>
  <c r="I144"/>
  <c r="I145"/>
  <c r="I146"/>
  <c r="I147"/>
  <c r="I148"/>
  <c r="I149"/>
  <c r="I150"/>
  <c r="I151"/>
  <c r="I152"/>
  <c r="I153"/>
  <c r="I154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2"/>
  <c r="I183"/>
  <c r="I184"/>
  <c r="I185"/>
  <c r="I186"/>
  <c r="I187"/>
  <c r="I188"/>
  <c r="I189"/>
  <c r="I190"/>
  <c r="I191"/>
  <c r="I193"/>
  <c r="I194"/>
  <c r="I195"/>
  <c r="I196"/>
  <c r="I198"/>
  <c r="I199"/>
  <c r="I200"/>
  <c r="I201"/>
  <c r="I202"/>
  <c r="I203"/>
  <c r="I204"/>
  <c r="I205"/>
  <c r="I206"/>
  <c r="I207"/>
  <c r="I208"/>
  <c r="I209"/>
  <c r="I211"/>
  <c r="I212"/>
  <c r="I213"/>
  <c r="I214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1"/>
  <c r="I272"/>
  <c r="I273"/>
  <c r="I274"/>
  <c r="I276"/>
  <c r="I277"/>
  <c r="I278"/>
  <c r="I279"/>
  <c r="I280"/>
  <c r="I281"/>
  <c r="I282"/>
  <c r="I283"/>
  <c r="I284"/>
  <c r="I285"/>
  <c r="I286"/>
  <c r="I287"/>
  <c r="I288"/>
  <c r="I289"/>
  <c r="I290"/>
  <c r="I5"/>
  <c r="I5" i="26"/>
  <c r="I6" s="1"/>
  <c r="I7" s="1"/>
  <c r="E4"/>
  <c r="F4" s="1"/>
  <c r="G4" s="1"/>
  <c r="H4" s="1"/>
  <c r="I4" s="1"/>
  <c r="I4" i="22"/>
  <c r="I7" s="1"/>
  <c r="I8" s="1"/>
  <c r="I5" i="21"/>
  <c r="I4"/>
  <c r="J7" i="20"/>
  <c r="J8"/>
  <c r="J10"/>
  <c r="H5" i="19"/>
  <c r="H8"/>
  <c r="H9"/>
  <c r="I5" i="18"/>
  <c r="I8"/>
  <c r="I117" i="24"/>
  <c r="I197"/>
  <c r="I215"/>
  <c r="I270"/>
  <c r="I210"/>
  <c r="I143"/>
  <c r="I155"/>
  <c r="I119"/>
  <c r="I123"/>
  <c r="I134"/>
  <c r="I105"/>
  <c r="I108"/>
  <c r="I114"/>
  <c r="I69"/>
  <c r="I73"/>
  <c r="I83"/>
  <c r="I43"/>
  <c r="I44"/>
  <c r="I41"/>
  <c r="I35"/>
  <c r="I37"/>
  <c r="I22"/>
  <c r="I24"/>
  <c r="I26"/>
  <c r="I28"/>
  <c r="I20"/>
  <c r="I7"/>
  <c r="I9"/>
  <c r="I11"/>
  <c r="I13"/>
  <c r="I15"/>
  <c r="I17"/>
  <c r="H10" i="19" l="1"/>
  <c r="H11" s="1"/>
  <c r="I8" i="21"/>
  <c r="I9" s="1"/>
  <c r="J11" i="20"/>
  <c r="J12" s="1"/>
  <c r="I291" i="24"/>
  <c r="I292" s="1"/>
  <c r="J291"/>
  <c r="I8" i="26"/>
  <c r="I11" i="18"/>
  <c r="I12" s="1"/>
  <c r="J193" i="24"/>
  <c r="J191"/>
  <c r="K291" s="1"/>
  <c r="I7" i="23"/>
  <c r="I9" i="22"/>
  <c r="H6" i="23"/>
  <c r="H7" s="1"/>
  <c r="H9" i="22"/>
  <c r="H6" i="24"/>
  <c r="H7"/>
  <c r="H8"/>
  <c r="H9"/>
  <c r="H10"/>
  <c r="H11"/>
  <c r="H12"/>
  <c r="H13"/>
  <c r="H14"/>
  <c r="H15"/>
  <c r="H16"/>
  <c r="H17"/>
  <c r="H18"/>
  <c r="H20"/>
  <c r="H21"/>
  <c r="H22"/>
  <c r="H23"/>
  <c r="H24"/>
  <c r="H25"/>
  <c r="H26"/>
  <c r="H27"/>
  <c r="H28"/>
  <c r="H29"/>
  <c r="H30"/>
  <c r="H31"/>
  <c r="H33"/>
  <c r="H34"/>
  <c r="H35"/>
  <c r="H36"/>
  <c r="H37"/>
  <c r="H38"/>
  <c r="H41"/>
  <c r="H42"/>
  <c r="H43"/>
  <c r="H44"/>
  <c r="H45"/>
  <c r="H46"/>
  <c r="H47"/>
  <c r="H48"/>
  <c r="H49"/>
  <c r="H50"/>
  <c r="H51"/>
  <c r="H52"/>
  <c r="H54"/>
  <c r="H55"/>
  <c r="H56"/>
  <c r="H57"/>
  <c r="H58"/>
  <c r="H60"/>
  <c r="H61"/>
  <c r="H62"/>
  <c r="H63"/>
  <c r="H64"/>
  <c r="H65"/>
  <c r="H66"/>
  <c r="H67"/>
  <c r="H68"/>
  <c r="H69"/>
  <c r="H70"/>
  <c r="H71"/>
  <c r="H72"/>
  <c r="H73"/>
  <c r="H74"/>
  <c r="H75"/>
  <c r="H76"/>
  <c r="H79"/>
  <c r="H80"/>
  <c r="H81"/>
  <c r="H82"/>
  <c r="H83"/>
  <c r="H84"/>
  <c r="H85"/>
  <c r="H86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2"/>
  <c r="H183"/>
  <c r="H184"/>
  <c r="H185"/>
  <c r="H186"/>
  <c r="H187"/>
  <c r="H188"/>
  <c r="H189"/>
  <c r="H190"/>
  <c r="H191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6"/>
  <c r="H277"/>
  <c r="H278"/>
  <c r="H279"/>
  <c r="H280"/>
  <c r="H281"/>
  <c r="H282"/>
  <c r="H283"/>
  <c r="H284"/>
  <c r="H285"/>
  <c r="H286"/>
  <c r="H287"/>
  <c r="H288"/>
  <c r="H289"/>
  <c r="H290"/>
  <c r="H5"/>
  <c r="H8" i="22"/>
  <c r="H5" i="21"/>
  <c r="H6"/>
  <c r="H7"/>
  <c r="H4"/>
  <c r="I5" i="20"/>
  <c r="I6"/>
  <c r="I7"/>
  <c r="I8"/>
  <c r="I9"/>
  <c r="I10"/>
  <c r="I4"/>
  <c r="G5" i="19"/>
  <c r="G6"/>
  <c r="G7"/>
  <c r="G8"/>
  <c r="G9"/>
  <c r="G4"/>
  <c r="H5" i="18"/>
  <c r="H6"/>
  <c r="H7"/>
  <c r="H8"/>
  <c r="H9"/>
  <c r="H10"/>
  <c r="H4"/>
  <c r="H12" i="19" l="1"/>
  <c r="J13" i="20"/>
  <c r="J292" i="24"/>
  <c r="L291"/>
  <c r="I11" i="20"/>
  <c r="I12" s="1"/>
  <c r="I13" s="1"/>
  <c r="I10" i="21"/>
  <c r="H8"/>
  <c r="H9" s="1"/>
  <c r="G10" i="19"/>
  <c r="G11" s="1"/>
  <c r="G12" s="1"/>
  <c r="I13" i="18"/>
  <c r="H11"/>
  <c r="H12" s="1"/>
  <c r="H291" i="24"/>
  <c r="H292" s="1"/>
  <c r="K292"/>
  <c r="I293"/>
  <c r="C3"/>
  <c r="D3" s="1"/>
  <c r="E3" s="1"/>
  <c r="C3" i="18"/>
  <c r="D3" s="1"/>
  <c r="E3" s="1"/>
  <c r="F3" s="1"/>
  <c r="H3" s="1"/>
  <c r="B3" i="19"/>
  <c r="C3" s="1"/>
  <c r="D3" s="1"/>
  <c r="E3" s="1"/>
  <c r="G3" s="1"/>
  <c r="C3" i="20"/>
  <c r="D3" s="1"/>
  <c r="E3" s="1"/>
  <c r="F3" s="1"/>
  <c r="G3" s="1"/>
  <c r="I3" s="1"/>
  <c r="C3" i="21"/>
  <c r="D3" s="1"/>
  <c r="E3" s="1"/>
  <c r="F3" s="1"/>
  <c r="H3" s="1"/>
  <c r="C3" i="22"/>
  <c r="D3" s="1"/>
  <c r="E3" s="1"/>
  <c r="F3" s="1"/>
  <c r="H3" s="1"/>
  <c r="C3" i="23"/>
  <c r="D3" s="1"/>
  <c r="E3" s="1"/>
  <c r="F3" s="1"/>
  <c r="H3" s="1"/>
  <c r="L292" i="24" l="1"/>
  <c r="H10" i="21"/>
  <c r="H13" i="18"/>
  <c r="H293" i="24"/>
  <c r="F3"/>
  <c r="H3" s="1"/>
</calcChain>
</file>

<file path=xl/sharedStrings.xml><?xml version="1.0" encoding="utf-8"?>
<sst xmlns="http://schemas.openxmlformats.org/spreadsheetml/2006/main" count="723" uniqueCount="362">
  <si>
    <t>ΟΜΑΔΑ Α: ΠΡΟΜΗΘΕΙΑ ΟΙΚΟΔΟΜΙΚΩΝ ΥΛΙΚΩΝ</t>
  </si>
  <si>
    <t>α/α</t>
  </si>
  <si>
    <t>ΕΝΔΕΙΞΗ ΕΡΓΑΣΙΩΝ</t>
  </si>
  <si>
    <t>ΜΟΝΑΔΑ ΜΕΤΡΗΣΗΣ</t>
  </si>
  <si>
    <t>m3</t>
  </si>
  <si>
    <t xml:space="preserve">ΤΣΙΜΕΝΤΟΠΑΣΣΑΛΟΙ  2Μ </t>
  </si>
  <si>
    <t>ΠΛΑΚΕΣ ΠΕΖΟΔΡΟΜΙΟΥ 0.40Χ0.40</t>
  </si>
  <si>
    <t>ΑΚΑΝΟΝΙΣΤΕΣ ΔΙΑΣΤΑΣΕΙΣ ΜΑΡΜΑΡΟΥ</t>
  </si>
  <si>
    <t>ΤΕΛΕΙΩΜΑ ΚΑΒΑΛΑΡΗ</t>
  </si>
  <si>
    <t>ΣΩΛΗΝΑ Φ63 ΥΔΡΟΡ.ΛΕΥΚΗ</t>
  </si>
  <si>
    <t>ΤΑΠΑ ΥΔΡΟΡΡΟΗΣ ΑΡΙΣΤΕΡΗ-ΔΕΞΙΑ</t>
  </si>
  <si>
    <t>ΣΩΛΗΝΑΚΙΑ ΥΔΡΟΡΡΟΗΣ</t>
  </si>
  <si>
    <t>ΣΤΗΡΙΓΜΑ ΥΔΡΟΡΡΟΗΣ ΕΞΩΤΕΡΙΚΟ</t>
  </si>
  <si>
    <t xml:space="preserve">ΣΤΗΡΙΓΜΑ ΥΔΡΟΡΡΟΗΣ ΕΣΩΤΕΡΙΚΟ </t>
  </si>
  <si>
    <t>ΓΩΝΙΑ ΥΔΡΟΡΡΟΗΣ ΕΣΩΤΕΡ.-ΕΞΩΤΕΡ</t>
  </si>
  <si>
    <t>ΠΛΕΓΜΑ Τ92 (15Χ15)</t>
  </si>
  <si>
    <t>ΠΛΕΓΜΑ Τ131(15Χ15)</t>
  </si>
  <si>
    <t>ΤΣΕΡΚΟΠΛΕΓΜΑ</t>
  </si>
  <si>
    <t>ΣΦΙΚΤ. ΣΙΔΕΡΟΣΩΛ.1.1/4 ΓΩΝ.45^</t>
  </si>
  <si>
    <t>ΣΙΔΗΡΟΣΩΛΗΝΑ 2” ΓΑΛΒΑΝΙΖΕ</t>
  </si>
  <si>
    <t>ΠΕΛΜΑ ΣΩΛ.ΜΟΡΦΗΣ Φ42(1.1/4")</t>
  </si>
  <si>
    <t>ΠΕΛΜΑ ΣΩΛ.ΜΟΡΦΗΣ Φ48 ΒΤ(1.1/2")</t>
  </si>
  <si>
    <t>ΠΕΛΜΑ ΣΩΛ.ΜΟΡΦΗΣ 38Χ38 &amp; 40Χ40</t>
  </si>
  <si>
    <t>ΠΕΛΜΑ ΣΩΛ.ΜΟΡΦΗΣ 100Χ50</t>
  </si>
  <si>
    <t>ΦΛΑΝΤΖΑ 150Χ150Χ8 ΤΡΥΠ</t>
  </si>
  <si>
    <t>ΜΟΛΥΒΔΟΦΥΛΛΟ</t>
  </si>
  <si>
    <t>ΚΑΡΦΟΒΕΛΟΝΕΣ</t>
  </si>
  <si>
    <t>ΣΤΡΙΦΩΝΙΑ ΓΑΛΒΑΝΙΖΕ Μ8Χ100</t>
  </si>
  <si>
    <t>ΣΤΡΙΦΩΝΙΑ ΓΑΛΒΑΝΙΖΕ Μ10Χ100</t>
  </si>
  <si>
    <t>ΒΥΣΜΑ ΠΛΑΣΤΙΚΟ Φ6 Φ8</t>
  </si>
  <si>
    <t>ΒΙΔΑ ΑΥΤΟΔΙΑΤΡΗΤΗ 6.3 Χ 50</t>
  </si>
  <si>
    <t>ΒΥΣΜΑ ΚΑΡΦΩΤΟ 6Χ40</t>
  </si>
  <si>
    <t>ΝΟΒΟΠΑΝΟΒΙΔΑ 4Χ50</t>
  </si>
  <si>
    <t>ΝΤΙΖΑ Μ14 ΓΑΛΒΑΝΙΖΕ</t>
  </si>
  <si>
    <t>ΠΑΞΙΜΑΔΙ ΑΤΣΑΛΙΝΟ Μ14 ΓΑΛΒ.</t>
  </si>
  <si>
    <t>ΣΙΛΙΚΟΝΗ ΑΚΡΥΛΙΚΗ</t>
  </si>
  <si>
    <t>ΞΥΛΟΚΟΛΛΑ ΚΡΥΣΤΑΛΙΖΕ ΤΑΧΕΙΑΣ ΠΗΞΕΩΣ</t>
  </si>
  <si>
    <t>ΒΕΝΖΙΝΟΚΟΛΛΑ ΓΕΝΙΚΗΣ ΧΡΗΣΗΣ</t>
  </si>
  <si>
    <t>ΣΧΟΙΝΙ ΣΙΖΑΛ</t>
  </si>
  <si>
    <t>ΤΑΙΝΙΑ ΣΥΣΚΕΥΑΣΙΑΣ 50Χ66 ΔΙΑΦ.</t>
  </si>
  <si>
    <t>ΑΝΤΑΛΛΑΚΤΙΚΟ ΡΟΛΟΥ Ν15-18-25</t>
  </si>
  <si>
    <t xml:space="preserve">ΚΟΝΤΑΡΟΠΙΝΕΛΛΟ 2.1/2" </t>
  </si>
  <si>
    <t xml:space="preserve">ΣΤΡΑΒΟΠΙΝΕΛΛΟ 2" </t>
  </si>
  <si>
    <t xml:space="preserve">ΚΟΝΤΑΡΟΠΙΝΕΛΛΟ 3" </t>
  </si>
  <si>
    <t>ΓΑΝΤΙΑ ΔΕΡΜΑΤΟΠΑΝΙΝΑ</t>
  </si>
  <si>
    <t>ΓΑΝΤΙΑ ΠΕΤΡΕΛΑΙΟΥ PVC ΜΕ ΜΑΝΣΕΤΑ</t>
  </si>
  <si>
    <t>ΔΙΣΚΟΙ ΚΟΠΗΣ ΜΑΡΜΑΡΟΥ Φ30</t>
  </si>
  <si>
    <t>ΗΛΕΚΤΡΟΔΙΑ ΚΟΙΝΑ Φ 2,50 ΕΝΔΕΙΚΤΙΚΟΥ ΤΥΠΟΥ</t>
  </si>
  <si>
    <t>ΠΙΣΤΟΛΙ ΣΙΛΙΚΟΝΗΣ</t>
  </si>
  <si>
    <t>ΣΤΥΛΙΑΡΙ ΦΤΥΑΡΙΟΥ 1.20</t>
  </si>
  <si>
    <t>ΦΤΥΑΡΙ ΜΕ ΣΤΕΙΛΙΑΡΙ</t>
  </si>
  <si>
    <t>ΚΑΣΜΑ ΜΕ ΣΤΕΙΛΙΑΡΙ</t>
  </si>
  <si>
    <t>ΤΣΟΥΓΡΑΝΑ  ΜΕ ΣΤΕΙΛΙΑΡΙ</t>
  </si>
  <si>
    <t>ΚΑΜΠΥΛΗ ΑΠΟΧ. Φ100</t>
  </si>
  <si>
    <t>ΣΤΗΡΙΓΜΑ ΣΩΛΗΝΑ ΑΠΟΧ. Φ63</t>
  </si>
  <si>
    <t>ΣΤΗΡΙΓΜΑ ΣΩΛΗΝΑ ΑΠΟΧ. Φ75</t>
  </si>
  <si>
    <t>ΣΥΝΔΕΣΜΟΣ ΠΛΑΣΤ.ΡΑΚΟΡ Φ25</t>
  </si>
  <si>
    <t>ΛΑΣΤΙΧΟ ΠΟΛΥΑΙΘ. Φ20 6ΑΤΜ</t>
  </si>
  <si>
    <t>ΣΥΣΤΟΛΗ Φ63/50</t>
  </si>
  <si>
    <t>ΜΟΥΦΑ ΧΑΛΚΟΥ Φ28</t>
  </si>
  <si>
    <t>ΧΑΛΚΟΣΤΗΡΙΓΜΑ Φ18 ΜΟΝΟ</t>
  </si>
  <si>
    <t>ΤΑΥ Φ100/50</t>
  </si>
  <si>
    <t>ΤΑΠΑ Φ100</t>
  </si>
  <si>
    <t>ΦΟΥΣΚΑ ΦΛΟΤΕΡ 1/2"</t>
  </si>
  <si>
    <t>ΑΣΦΑΛΕΙΑ ΘΕΡΜΟΣΙΦΩΝΟΥ 12-14BAR</t>
  </si>
  <si>
    <t>ΣΦΙΚΤΗΡΑΣ 44-47 ΒΤ</t>
  </si>
  <si>
    <t>ΚΑΜΠΥΛΗ ΑΠΟΧ. Φ160</t>
  </si>
  <si>
    <t>ΣΠΙΡΑΛ 40ΕΚ ΣΥΝΔΕΣ.ΙΝΟΧ</t>
  </si>
  <si>
    <t>ΣΠΙΡΑΛ 50ΕΚ ΣΥΝΔΕΣ.ΙΝΟΧ</t>
  </si>
  <si>
    <t>ΤΑΧΥΣΥΝΔ.ΓΙΑ ΣΩΛΗΝ.1/2"X5/8"BL(GF3020)</t>
  </si>
  <si>
    <t>ΣΥΝΔΕΣΜΟΣ ΕΠΙΣΚ.ΣΩΛΗΝ.5/8"GF3439</t>
  </si>
  <si>
    <t>ΣΥΣΤΟΛΗ &amp; ΠΑΣΟ 3/4" (GF 3433)</t>
  </si>
  <si>
    <t>ΣΦΙΚΤΗΡΑΣ 98-103 ΒΤ</t>
  </si>
  <si>
    <t>ΣΤΗΡΙΓΜΑ ΣΩΜΑ ΚΟΝΣΟΛ-ΣΤΡΙΦ-ΒΙΔ</t>
  </si>
  <si>
    <t>ΚΑΠΑΚΙ ΚΛΕΙΣΤΟ ΜΕ ΤΕΛΑΡΟ 40Χ40</t>
  </si>
  <si>
    <t>ΛΑΣΤΙΧΟΡΑΚΟΡ 1.1/2" ΑΡΣ.</t>
  </si>
  <si>
    <t>ΔΙΑΚΟΠΤΗΣ ΡΑΚΟΡ ΚΟΚ-ΜΠΛΕ 18</t>
  </si>
  <si>
    <t>ΣΤΗΡΙΓΜΑ Φ20-22 ΚΟΛΛΗΤΟ ΜΟΝΟ</t>
  </si>
  <si>
    <t>ΠΙΕΖΟΣΤΑΤΗΣ  ΟΘΟΝΗΣ HS210 ΘΗΛΥΚΟ 10ΒΑΡ</t>
  </si>
  <si>
    <t>ΣΥΝΔΕΣΜΟΣ ΕΠΙΣΚΕΥΗΣ 1"GF (3442)</t>
  </si>
  <si>
    <t>ΣΥΣΤΟΛΗ &amp; ΠΑΣΟ ΥΨΗΛΗ ΡΟΗΣ 3434</t>
  </si>
  <si>
    <t>ΑΥΤΟΜΑΤΟΣ ΠΛΗΡΩΣΕΩΝ ΒΤ CALEFFI 1/2"</t>
  </si>
  <si>
    <t>ΔΑΚΤΥΛΙΟΣ ΕΛΑΣΤΙΚΟΣ Φ315</t>
  </si>
  <si>
    <t>ΣΑΚΚΟΙ ΑΠΟΡΙΜΑΤΩΝ 85Χ115-100Χ120 ΜΑΥΡΟΙ</t>
  </si>
  <si>
    <t>ΜΑΝΟΜΕΤΡΟ ΓΛΥΚΕΡΙΝ.ΚΒ 0-25BAR/0-16BAR</t>
  </si>
  <si>
    <t>ΔΕΜΑΤΙΚΑ ΚΑΛΩΔΙΩΝ 4.5Χ280-300</t>
  </si>
  <si>
    <t>ΔΕΜΑΤΙΚΑ ΚΑΛΩΔΙΩΝ 4.5Χ200</t>
  </si>
  <si>
    <t>ΜΠΕΚ ΣΤΡΟΓΓΥΛΗ ΒΑΣΗ GF Ν5618</t>
  </si>
  <si>
    <t>ΑΘΡΟΙΣΜΑ:</t>
  </si>
  <si>
    <t>Φ.Π.Α. 24%</t>
  </si>
  <si>
    <t>ΣΥΝΟΛΟ:</t>
  </si>
  <si>
    <t>ΟΜΑΔΑ Β: ΠΡΟΜΗΘΕΙΑ ΤΣΙΜΕΝΤΟΣΩΛΗΝΩΝ</t>
  </si>
  <si>
    <t>ΑΟΠΛΟΣ ΤΣΙΜΕΝΤΟΣΩΛΗΝΑΣ Φ300</t>
  </si>
  <si>
    <t>ΑΟΠΛΟΣ ΤΣΙΜΕΝΤΟΣΩΛΗΝΑΣ Φ400</t>
  </si>
  <si>
    <t>ΑΟΠΛΟΣ ΤΣΙΜΕΝΤΟΣΩΛΗΝΑΣ Φ600</t>
  </si>
  <si>
    <t>ΑΟΠΛΟΣ ΤΣΙΜΕΝΤΟΣΩΛΗΝΑΣ Φ800</t>
  </si>
  <si>
    <t>ΑΟΠΛΟΣ ΤΣΙΜΕΝΤΟΣΩΛΗΝΑΣ Φ100</t>
  </si>
  <si>
    <t>ΤΣΙΜΕΝΤΟΣΩΛΗΝΑΣ Φ400 ΑΤΡΥΠΗΤΟΣ ΜΕ ΕΠΙΠΕΔΗ ΒΑΣΗ ΕΔΡΑΣΗΣ ΤΥΠΟΥ ΚΑΜΠΑΝΑ</t>
  </si>
  <si>
    <t>ΤΣΙΜΕΝΤΟΣΩΛΗΝΑΣ Φ600 ΑΤΡΥΠΗΤΟΣ ΜΕ ΕΠΙΠΕΔΗ ΒΑΣΗ ΕΔΡΑΣΗΣ ΤΥΠΟΥ ΚΑΜΠΑΝΑ</t>
  </si>
  <si>
    <t>ΟΜΑΔΑ Γ : ΠΡΟΜΗΘΕΙΑ: ΑΔΡΑΝΩΝ ΥΛΙΚΩΝ  ΓΙΑ ΤΟΝ ΔΗΜΟ ΖΙΤΣΑΣ</t>
  </si>
  <si>
    <t>ΟΜΑΔΑ Δ: ΠΡΟΜΗΘΕΙΑ : ΣΚΥΡΟΔΕΜΑΤΟΣ ΓΙΑ ΤΟΝ ΔΗΜΟ ΖΙΤΣΑΣ</t>
  </si>
  <si>
    <t>A/A</t>
  </si>
  <si>
    <t>ΔΗΜΟΤΙΚΕΣ ΕΝΟΤΗΤΕΣ</t>
  </si>
  <si>
    <t xml:space="preserve">Σκυρόδεμα κατηγορίας   C16/20 </t>
  </si>
  <si>
    <t>Πασσαρώνος</t>
  </si>
  <si>
    <t xml:space="preserve">Σκυρόδεμα κατηγορίας C20/25 </t>
  </si>
  <si>
    <t>Σκυρόδεμα κατηγορίας C16/20</t>
  </si>
  <si>
    <t>Ευρυμενών, Ζίτσας, Εκάλης</t>
  </si>
  <si>
    <t>Μολοσσών</t>
  </si>
  <si>
    <t>Άντληση σκυροδέματος</t>
  </si>
  <si>
    <t>ΟΜΑΔΑ Ε: ΠΡΟΜΗΘΕΙΑ: « ΠΛΑΚΕΣ ΠΕΖΟΔΡΟΜΙΟΥ ΚΑΙ ΚΡΑΣΠΕΔΑ ΓΙΑ Δ.Ε ΠΑΣΣΑΡΩΝΟΣ»</t>
  </si>
  <si>
    <t xml:space="preserve">Αντιολισθηρές πλάκες γκρι, τυποποιημένων διαστάσεων 40x40 cm, από σκυρόδεμα, κατά ΕΛΟΤ ΕΝ 1339 πάχους 3 cm. </t>
  </si>
  <si>
    <t xml:space="preserve">Αντιολισθηρές τετραγωνικές πλάκες, βοτσαλόπλακες, με τελική επιφάνεια από βότσαλο ή ψηφίδα, σε διάφορα σχέδια και χρώματα ,για επιστρώσεις πεζοδρομίου, τυποποιημένων διαστάσεων 40x40 cm, από σκυρόδεμα, κατά ΕΛΟΤ ΕΝ 1339 πάχους 3 cm. </t>
  </si>
  <si>
    <t>Πλάκες Αντιολισθηρές έγχρωμες από σκυρόδεμα, επίπεδες ή ραβδωτές ή φολιδωτές, από σκυρόδεμα, κατά ΕΛΟΤ ΕΝ 1339, τυποποιημένων διαστάσεων 40x40 cm για όδευση τυφλών</t>
  </si>
  <si>
    <t>Κράσπεδα από σκυρόδεμα κατηγορίας C 16/20, διατομής 1Χ 0,15Χ0,25 ή 0,30 m. με απότμηση, προς κατασκευή, νησίδων ασφαλείας, πεζοδρομίων, κόμβων κ.λ.π.,</t>
  </si>
  <si>
    <t>ΟΜΑΔΑ Ζ: ΠΡΟΜΗΘΕΙΑ ΨΥΧΡΟΥ ΑΣΦΑΛΤΟΜΙΓΜΑΤΟΣ ΓΙΑ ΤΟΝ ΔΗΜΟ ΖΙΤΣΑΣ</t>
  </si>
  <si>
    <t xml:space="preserve">Έτοιμο Ψυχρό ασφαλτόμιγμα σε πλαστικό σάκο 25 κιλών. </t>
  </si>
  <si>
    <t>Το προϊόν στη συσκευασία να παραμένει εύπλαστο για τουλάχιστον 1 έτος.</t>
  </si>
  <si>
    <t>Εφ΄ όσον ανοιχθεί η συσκευασία το υλικό να μπορεί να χρησιμοποιηθεί για τουλάχιστον 10 ημέρες.</t>
  </si>
  <si>
    <t>`</t>
  </si>
  <si>
    <t>Α 2           ΦΥΣΙΚΑ ΚΑΙ ΤΕΧΝΙΚΑ ΠΕΤΡΩΔΗ ΥΛΙΚΑ ΕΠΙΣΤΡΩΣΗΣ</t>
  </si>
  <si>
    <t>Α1           ΤΣΙΜΕΝΤΟ- ΑΜΜΟΣ-ΧΑΛΙΚΙ</t>
  </si>
  <si>
    <t>Α3            ΠΡΟΙΟΝΤΑ  ΞΥΛΕΙΑ</t>
  </si>
  <si>
    <t>Α4           ΠΡΟΙΟΝΤΑ  ΕΠΙΚΑΛΥΨΗΣ  ΣΤΕΓΗΣ  ΥΛΙΚΑ ΜΟΝΩΣΗΣ</t>
  </si>
  <si>
    <t>Α5          ΧΑΛΥΒΑΣ - ΜΕΤΑΛΛΙΚΑ ΥΛΙΚΑ</t>
  </si>
  <si>
    <t xml:space="preserve">Α6            ΠΡΟΙΟΝΤΑ  ΠΛΑΓΙΟΕΠΙΚΑΛΥΨΗΣ </t>
  </si>
  <si>
    <t>Α7          ΥΛΙΚΑ ΧΡΩΜΑΤΙΣΜΩΝ</t>
  </si>
  <si>
    <t>Α8           ΕΞΟΠΛΙΣΜΟΣ  ΕΡΓΑΣΙΑΚΟΥ ΠΕΡΙΒΑΛΛΟΝΤΟΣ</t>
  </si>
  <si>
    <t>ΤΣΙΜΕΝΤΟΠΛΙΝΘΟΙ  πλάτους 10-13εκ.</t>
  </si>
  <si>
    <t xml:space="preserve">ΤΣΙΜΕΝΤΟΠΛΙΝΘΟΙ πλάτους 16-19εκ. </t>
  </si>
  <si>
    <t>ΤΟΥΒΛΟ οριζόντιων 12 οπών</t>
  </si>
  <si>
    <t xml:space="preserve">ΠΛΑΚΕΣ προελεύσεως ευρύτερης περιοχής  ακανόνιστες πάχους 5εκ. </t>
  </si>
  <si>
    <t xml:space="preserve">ΠΛΑΚΕΣ προελεύσεως περιοχής Καβάλας ακανόνιστες πάχους 2-3εκ. </t>
  </si>
  <si>
    <t xml:space="preserve">ΠΛΑΚΕΣ προελεύσεως περιοχής Καρύστου ακανόνιστες πάχους 2-3εκ. </t>
  </si>
  <si>
    <t>ΚΕΡΑΜΙΚΑ ΠΛΑΚΑΚΙΑ</t>
  </si>
  <si>
    <t>ΓΡΑΝΙΤΟΠΛΑΚΑΚΙΑ</t>
  </si>
  <si>
    <t>ΕΤΟΙΜΟΣ ΣΟΒΑΣ ΜΙΑΣ ΣΤΡΩΣΗΣ 25KG.</t>
  </si>
  <si>
    <t>ΚΕΡΑΜΙΔΙ ΤΣΙΜΕΝΤΕΝΙΟ</t>
  </si>
  <si>
    <t>ΞΥΛΕΙΑ ΕΠΕΞΕΡΓΑΣΜΕΝΗΣ  ΕΛΑΤΗΣ</t>
  </si>
  <si>
    <t xml:space="preserve">ΞΥΛΕΙΑ ΠΕΥΚΗΣ ΤΑΒΑΝΙΟΥ </t>
  </si>
  <si>
    <t xml:space="preserve">ΞΥΛΕΙΑ OSB(3)   </t>
  </si>
  <si>
    <t xml:space="preserve">ΔΙΟΓΚΩΜΕΝΗ ΠΟΛΥΣΤΕΡΙΝΗ (φελιζόλ) </t>
  </si>
  <si>
    <t xml:space="preserve">Εξηλασμένη Πολυστερίνη XPS </t>
  </si>
  <si>
    <t xml:space="preserve">ΠΟΛΥΚΑΡΒΟΝΙΚΟ </t>
  </si>
  <si>
    <t xml:space="preserve">Πάνελ Πολυουρεθάνης πλαγιοκάλυψης </t>
  </si>
  <si>
    <t>ΤΣΙΓΚΟΣ  (μήκος =2,00μ.- πλάτους=1,00μ-παχους= 0,5εκ.)</t>
  </si>
  <si>
    <t>ΤΣΙΓΚΟΣ (μήκος =2,5μ- πλάτους=1,00μ-παχους= 0,5εκ.)</t>
  </si>
  <si>
    <t>ΤΣΙΓΚΟΣ  (μήκος =5,5μ- πλάτους=1,00μ-παχους= 0,5εκ.)</t>
  </si>
  <si>
    <t>ΚΟΡΦΙΑΣ ΤΣΙΓΓΚΟΥ πλάτους 50εκ. και μήκος 3μ.</t>
  </si>
  <si>
    <t xml:space="preserve">ΠΛΕΓΜΑ ΓΑΛΒΑΝΙΖΕ ΣΕ ΡΟΛΟ ΥΨΟΥΣ 1,20μ </t>
  </si>
  <si>
    <t xml:space="preserve">ΔΙΧΤΥΩΤΑ ΣΥΡΜΑΤΟΠΛΕΓΜΑΤΑ ΠΕΡΙΦΡΑΞΕΩΝ </t>
  </si>
  <si>
    <t>ΧΑΛΥΒΑΣ ΜΕ ΝΕΥΡΩΣΕΙΣ κατηγορίας B500C</t>
  </si>
  <si>
    <t>Χονδρόσυρμα θερμής έλασης</t>
  </si>
  <si>
    <t xml:space="preserve">ΣΥΡΜΑ ΓΑΛΒΑΝΙΖΕ </t>
  </si>
  <si>
    <t xml:space="preserve">Κοίλες δοκοί και σωλήνες Στρογγυλές, τετράγωνες και ορθογώνιες </t>
  </si>
  <si>
    <t>ΣΦΙΚΤ. ΚΟΙΛΟΔΟΚΟΣ ΒΑΣΗ 100*100*5</t>
  </si>
  <si>
    <t xml:space="preserve">ΓΥΨΟΣΑΝΙΔΑ </t>
  </si>
  <si>
    <t>ΤΣΙΜΕΝΤΟΣΑΝΙΔΑ</t>
  </si>
  <si>
    <t>ΟΔΗΓΟΣ ΟΡΟΦΗΣ ΓΥΨΟΣΑΝΙΔΑΣ</t>
  </si>
  <si>
    <t>ΟΡΘΟΣΤΑΤΗΣ ΓΥΨΟΣΑΝΙΔΑΣ 50Χ50</t>
  </si>
  <si>
    <t>ΟΡΘΟΣΤΑΤΗΣ ΓΥΨΟΣΑΝΙΔΑΣ 100Χ50</t>
  </si>
  <si>
    <t>ΒΙΔΑ  ΓΥΨΟΣΑΝΙΔΑΣ</t>
  </si>
  <si>
    <t xml:space="preserve"> ΣΥΝΔΕΤΗΡΑΣ ΓΥΨΟΣΑΝΙΔΑΣ Τ 60\27</t>
  </si>
  <si>
    <t xml:space="preserve"> ΓΩΝΙΟΚΡΑΝΟ ΓΥΨΟΣΑΝΙΔΑΣ </t>
  </si>
  <si>
    <t xml:space="preserve">υδροαπωθητικό υλικό αρμολόγησης  ΓΥΨΟΣΑΝΙΔΑΣ </t>
  </si>
  <si>
    <t xml:space="preserve">ΑΓΚΥΡΙΑ ΕΧΑ  10/15 </t>
  </si>
  <si>
    <t xml:space="preserve">ΑΓΚΥΡΙΑ ΕΧΑ   12/35 </t>
  </si>
  <si>
    <t>ΒΙΔΑ ΑΥΤΟΔΙΑΤΡΗΤΗ 8 Χ 1</t>
  </si>
  <si>
    <t>ΒΙΔΑ ΑΥΤΟΔΙΑΤΡΗΤΗ 8X3/4(8X5/8)</t>
  </si>
  <si>
    <t xml:space="preserve">ΒΙΔΑ ΑΥΤΟΔΙΑΤΡΗΤΗ 10 Χ 1  </t>
  </si>
  <si>
    <t xml:space="preserve">ΡΑΜΑ ΚΤΙΣΤΩΝ ΜΗΚΟΣ 100Μ. </t>
  </si>
  <si>
    <t>ΤΑΙΝΙΑ ΣΗΜΑΝΣΗΣ ΚΥΝΔΙΝΟΥ 200μ</t>
  </si>
  <si>
    <t>ΝΑΥΛΟΝ ΓΕΝΙΚΗΣ ΧΡΗΣΗ</t>
  </si>
  <si>
    <t>ΠΙΝΕΛΟ ΥΔΑΤΟΔΙΑΛΥΤΟ ή ΒΕΡΝΙΚΟΧΡΩΜΑΤΑ ΔΙΑΛΥΤΗ 3''</t>
  </si>
  <si>
    <t>ΠΙΝΕΛΟΥΔΑΤΟΔΙΑΛΥΤΟ ή ΒΕΡΝΙΚΟΧΡΩΜΑΤΑ ΔΙΑΛΥΤΗ  2''</t>
  </si>
  <si>
    <t>ΠΙΝΕΛΟ ΥΔΑΤΟΔΙΑΛΥΤΟ ή ΒΕΡΝΙΚΟΧΡΩΜΑΤΑ ΔΙΑΛΥΤΗ 1''</t>
  </si>
  <si>
    <t>ΡΟΛΟ Ν24 ΓΙΑ ΥΔΑΤΟΔΙΑΛΥΤΑ ΑΠΌ ΑΦΡΩΔΙ ΥΛΙΚΟ</t>
  </si>
  <si>
    <t>ΡΟΛΟ Ν18  ΓΙΑ ΥΔΑΤΟΔΙΑΛΥΤΑ ΑΠΌ ΑΦΡΩΔΙ ΥΛΙΚΟ</t>
  </si>
  <si>
    <t xml:space="preserve">ΡΟΛΟ ΓΙΑ  ΓΙΑ ΥΔΑΤΟΔΙΑΛΥΤΑ  ΧΡΩΜΑΤΑ ΑΠΌ ΣΥΝΘΕΤΙΚΗ ΓΟΥΝΑ </t>
  </si>
  <si>
    <t xml:space="preserve">ΓΑΝΤΙΑ ΝΙΤΡΙΛΙΟΥ </t>
  </si>
  <si>
    <t>ΓΑΝΤΙΑ ΝΙΤΡΙΛΙΟΥ  ΕΛΑΦΡΙΑΣ ΧΡΗΣΗΣ</t>
  </si>
  <si>
    <t>ΔΙΣΚΟΙ ΚΟΠΗΣ ΓΙΑ ΜΕΤΑΛΛΟ &amp; ΙΝΟΧ Φ30</t>
  </si>
  <si>
    <t xml:space="preserve">ΔΙΣΚΟΣ ΚΟΠΗΣ ΓΙΑ ΜΕΤΑΛΛΟ &amp; ΙΝΟΧ 115ΧΙΛ </t>
  </si>
  <si>
    <t xml:space="preserve">ΚΟΛΛΑ ΠΛΑΚΙΔΙΩΝ ΑΚΡΥΛΙΚΗ </t>
  </si>
  <si>
    <t>ΑΡΜΟΣΤΟΚΟΣ   ΠΛΑΚΙΔΙΩΝ 5Κgr</t>
  </si>
  <si>
    <t>ΤΡΥΠΑΝΙ Ν3.2 ΚΟΒΑΛ.ΙΖΑΡ</t>
  </si>
  <si>
    <t>ΚΑΡΟΤΣΙ ΟΙΚΟΔΟΜΗΣ ΜΕ  ΡΟΔΑ</t>
  </si>
  <si>
    <t>ΣΩΛΗΝΑ Φ40  πολυπροπυλενίο</t>
  </si>
  <si>
    <t>ΜΟΥΦΑ  Φ40 πολυπροπυλενίο</t>
  </si>
  <si>
    <t>ΜΟΥΦΑ  Φ50 πολυπροπυλενίο</t>
  </si>
  <si>
    <t>ΓΩΝΙΑ  Φ40 [ΛΑΣΤ-ΥΠΟΔ] πολυπροπυλενίο</t>
  </si>
  <si>
    <t>ΓΩΝΙΑ  Φ50 30-90^  πολυπροπυλενίο</t>
  </si>
  <si>
    <t>ΓΩΝΙΑ  Φ40 90^-67-15-30^ πολυπροπυλενίο</t>
  </si>
  <si>
    <t xml:space="preserve">ΚΑΜΠΥΛΗ ΑΠΟΧ. Φ63 </t>
  </si>
  <si>
    <t>ΣΩΛΗΝΑ ΥΠΟΝΟΜΩΝ Φ315 PVC-U</t>
  </si>
  <si>
    <t>ΣΩΛΗΝΑ ΥΠΟΝΟΜΩΝ Φ125 PVC-U</t>
  </si>
  <si>
    <t>ΣΩΛΗΝΑ Φ100 6ΑΤΜ  PVC</t>
  </si>
  <si>
    <t>ΣΩΛΗΝΑ Φ125 6ΑΤΜ PVC</t>
  </si>
  <si>
    <t>ΣΩΛΗΝΑ Φ50 6ΑΤΜ PVC</t>
  </si>
  <si>
    <t>ΣΩΛΗΝΑ Φ63 6ΑΤΜ PVC</t>
  </si>
  <si>
    <t>ΣΩΛΗΝΑ Φ75 6ΑΤΜ PVC</t>
  </si>
  <si>
    <t>ΣΩΛΗΝΑ Φ160 6ΑΤΜ PVC</t>
  </si>
  <si>
    <t>ΚΑΜΠΥΛΗ ΥΠΟΝΟΜ.Φ160 90^ PVC-U</t>
  </si>
  <si>
    <t>ΚΑΜΠΥΛΗ ΥΠΟΝΟΜ.Φ315 90^ PVC-U</t>
  </si>
  <si>
    <t>ΚΑΜΠΥΛΗ ΥΠΟΝΟΜ.Φ125 45' PVC-U</t>
  </si>
  <si>
    <t>ΚΑΜΠΥΛΗ ΥΠΟΝΟΜ.Φ125 90' PVC-U</t>
  </si>
  <si>
    <t>ΣΩΛΗΝΑ ΥΠΟΝΟΜΩΝ Φ160  PVC-U</t>
  </si>
  <si>
    <t>ΕΚΤΟΞΕΥΤΗΡΑΣ ΠΟΤΙΣΜΑΤΟΣ</t>
  </si>
  <si>
    <t>ΓΩΝΙΑ ΚΟΛ.Φ20 90^ PPR</t>
  </si>
  <si>
    <t>ΜΟΥΦΑ ΚΟΛΛ. Φ20 PPR</t>
  </si>
  <si>
    <t>ΤΑΥ ΚΟΛΛ.Φ20 ΑΠΛΟ PPR</t>
  </si>
  <si>
    <t>ΤΑΥ ΚΟΛΛ.Φ20Χ1/2"ΜΕ ΠΑΣΟ ΜΒ PPR</t>
  </si>
  <si>
    <t>ΜΑΣΤΟΣ ΚΟΛ.Φ20Χ1/2"ΑΡΣΕΝ. PPR</t>
  </si>
  <si>
    <t xml:space="preserve">ΜΠΕΚ ΒΕΝΤΑΛΙΑ </t>
  </si>
  <si>
    <t>ΛΑΣΤΙΧΟ ΣΤΕΓΑΝΟΠΟΙΗΣΗΣ  ΛΕΚΑΝΗΣ</t>
  </si>
  <si>
    <t>ΛΑΣΤΙΧΟ ΠΟΛΥΑΙΘ. Φ32 16ΑΤΜ</t>
  </si>
  <si>
    <t xml:space="preserve">ΛΑΣΤΙΧΟ ΠΟΤΙΣΜΑΤΟΣ  5/8" </t>
  </si>
  <si>
    <t xml:space="preserve">ΛΑΣΤΙΧΟ ΠΟΤΙΣΜΑΤΟΣ 1" </t>
  </si>
  <si>
    <t>ΔΙΑΚΟΠΤΗΣ ΓΩΝΙΑΚΟΣ 1/2Χ1/2</t>
  </si>
  <si>
    <t xml:space="preserve">ΜΠΑΤ.ΝΙΠΤΗΡΟΣ ΓΕΦΥΡΑ </t>
  </si>
  <si>
    <t>ΣΙΦΟΝΙ ΝΕΡΟΧΥΤΗ ΔΙΠΛΟ Χ.ΒΑΛΒΙΔ</t>
  </si>
  <si>
    <t>ΣΙΦΟΝΙ ΝΙΠ.1.1/4 ΜΕΤΑΛ.ΠΑΞΙΜΑΔΙ ΧΡΩΜΕ</t>
  </si>
  <si>
    <t>ΒΑΛΒΙΔΑ ΝΙΠΤΗΡΟΣ ΑΥΤΟΜΑΤΗ</t>
  </si>
  <si>
    <t>ΜΠΑΤ.ΝΕΡΟΧΥΤΗ ΤΟΙΧΟΥ  ΓΕΦΥΡΑ</t>
  </si>
  <si>
    <t>ΜΠΑΤ.ΠΑΓΚΟΥ ΨΗΛΗ 1 ΟΠΗΣ</t>
  </si>
  <si>
    <t xml:space="preserve">ΜΠΑΤ.ΝΕΡ.ΠΑΓΚΟΥ 1ΟΠΗΣ </t>
  </si>
  <si>
    <t xml:space="preserve">ΜΠΑΤ.ΝΙΠΤΗΡΟΣ ΜΟΝΗ </t>
  </si>
  <si>
    <t>ΒΡΥΣΗ ΕΞΩΤΕΡΙΚΟΥ ΧΩΡΟΥ</t>
  </si>
  <si>
    <t xml:space="preserve">ΔΟΧΕΙΟ ΔΙΑΣΤΟΛΗΣ 80LT </t>
  </si>
  <si>
    <t xml:space="preserve">ΥΔΡΟΣΤΑΤΗΣ ΕΠΑΦΩΝ </t>
  </si>
  <si>
    <t>Επίτοιχο Πλαστικό Καζανάκι Πλάτης Υψηλής Πίεσης</t>
  </si>
  <si>
    <t>Επίτοιχο Πλαστικό Καζανάκι Πλάτης Χαμηλής  Πίεσης</t>
  </si>
  <si>
    <t>Πλαστικό φλοτέρ με μακριά ρυθμιζόμενη ντίζα</t>
  </si>
  <si>
    <t>ΘΕΡΜΟΣΙΦΩΝΑΣ  60lt</t>
  </si>
  <si>
    <t xml:space="preserve">ΚΑΜΠΥΛΗ ΣΩΛΗΝΑΣ ΕΞΑΕΡΙΣΜΟΥ  Φ100 </t>
  </si>
  <si>
    <t xml:space="preserve">ΣΩΛΗΝΑΣ ΕΞΑΕΡΙΣΜΟΥ  Φ100 </t>
  </si>
  <si>
    <t>Καπάκι εξαερισμού με σήτα,</t>
  </si>
  <si>
    <t>ΠΛΕΓΜΑ ΕΡΓΟΤΑΞΙΑΚΗΣ ΧΡΗΣΗΣ</t>
  </si>
  <si>
    <t>ΑΛΟΙΦΗ ΧΑΛΚΟΥ  125GR</t>
  </si>
  <si>
    <t xml:space="preserve">ΚΟΛΛΗΣΗ  200GR </t>
  </si>
  <si>
    <t>Στεγανοποιητικό Νήμα Teflon</t>
  </si>
  <si>
    <t>Σκύρα (Κροκάλα)</t>
  </si>
  <si>
    <t xml:space="preserve">Θραυστή Άμμος Λατομείου </t>
  </si>
  <si>
    <t>Ψηφίδα</t>
  </si>
  <si>
    <t xml:space="preserve">Αμμοχάλικο 3 Α 0-32mm </t>
  </si>
  <si>
    <t xml:space="preserve">Υλικό προδιαλογής </t>
  </si>
  <si>
    <t xml:space="preserve">Χαλίκι 16/32mm </t>
  </si>
  <si>
    <t>ΟΜΑΔΑ Η : ΠΡΟΜΗΘΕΙΑ  ΑΣΦΑΛΤΙΚΟΥ ΓΑΛΑΚΤΩΜΑΤΟΣ ΓΙΑ ΤΟΝ ΔΗΜΟ ΖΙΤΣΑΣ</t>
  </si>
  <si>
    <t>ΔΑΠΑΝΗ (€) 2024</t>
  </si>
  <si>
    <t>ΔΑΠΑΝΗ (€)   2024</t>
  </si>
  <si>
    <t>ΔΑΠΑΝΗ €   2024</t>
  </si>
  <si>
    <t>ΣΙΔΗΡΟΣΩΛΗΝΑ 11/2'' ΓΑΛΒΑΝΙΖΕ</t>
  </si>
  <si>
    <t>ΣΙΔΗΡΟΣΩΛΗΝΑ 11/4'' ΓΑΛΒΑΝΙΖΕ</t>
  </si>
  <si>
    <t>ΣΥΝΔΕΣΜΟΣ (ΓΩΝΙΑ ΤΑΥ) ΓΙΑ ΣΙΔΗΡΟΣΩΛΗΝΑ 11/2'' ΓΑΛΒΑΝΙΖΕ</t>
  </si>
  <si>
    <t>ΣΥΝΔΕΣΜΟΣ (ΓΩΝΙΑ ΤΑΥ) ΓΙΑ ΣΙΔΗΡΟΣΩΛΗΝΑ 11/4'' ΓΑΛΒΑΝΙΖΕ</t>
  </si>
  <si>
    <t>ΑΛΥΣΙΔΑ ΓΑΛΒΑΝΙΖΕ ΙΣΙΑ ΚΟΛΛΗΤΗ ΣΕ ΚΑΡΟΥΛΙ Νο 30, 40</t>
  </si>
  <si>
    <t>ΑΛΥΣΙΔΑ ΓΑΛΒΑΝΙΖΕ ΙΣΙΑ ΚΟΛΛΗΤΗ ΣΕ ΚΑΡΟΥΛΙ Νο 50, 60, 70, 80, 100</t>
  </si>
  <si>
    <t>ΛΟΥΚΕΤΟ ΟΡΕΙΧΑΛΚΙΝΟ ΝΟ 30</t>
  </si>
  <si>
    <t>ΛΟΥΚΕΤΟ ΟΡΕΙΧΑΛΚΙΝΟ ΝΟ 40</t>
  </si>
  <si>
    <t>ΛΟΥΚΕΤΟ ΟΡΕΙΧΑΛΚΙΝΟ ΝΟ 50</t>
  </si>
  <si>
    <t>ΛΟΥΚΕΤΟ ΟΡΕΙΧΑΛΚΙΝΟ ΝΟ 60</t>
  </si>
  <si>
    <t>ΛΟΥΚΕΤΟ ΟΡΕΙΧΑΛΚΙΝΟ ΝΟ 70</t>
  </si>
  <si>
    <t>ΛΟΥΚΕΤΟ ΟΡΕΙΧΑΛΚΙΝΟ ΝΟ 50 βαρεως τυπου με ιδιο κλειδι  (πασπαρτού)</t>
  </si>
  <si>
    <t>ΛΟΥΚΕΤΟ ΤΑΚΟΣ ΑΣΦΑΛΕΙΑΣΝΟ 50</t>
  </si>
  <si>
    <t>ΛΟΥΚΕΤΟ ΤΑΚΟΣ ΑΣΦΑΛΕΙΑΣ ΝΟ 63</t>
  </si>
  <si>
    <t>ΧΑΡΤΟΤΑΙΝΑ ΝΟ 5</t>
  </si>
  <si>
    <t>ΧΑΡΤΟΤΑΙΝΙΑ ΝΟ 4</t>
  </si>
  <si>
    <t>ΧΑΡΤΟΤΑΙΝΙΑ ΝΟ 3</t>
  </si>
  <si>
    <t>ΠΙΝΕΛΟ ΥΔΑΤΟΔΙΑΛΥΤΟ ή ΒΕΡΝΙΚΟΧΡΩΜΑΤΑ ΔΙΑΛΥΤΗ 21/2''</t>
  </si>
  <si>
    <t>ΓΩΝΙΑ ΚΟΛ.Φ20Χ1/2" 90ο ΜΒ-ΣΤΗΡ.</t>
  </si>
  <si>
    <t>ΤΙΜΗ ΜΟΝΑΔΟΣ  2024</t>
  </si>
  <si>
    <t>ΤΙΜΗ ΜΟΝΑΔΟΣ 2024</t>
  </si>
  <si>
    <t>ΤΙΜΗ ΜΟΝΑΔΟΣ(€)  2024</t>
  </si>
  <si>
    <t>ΤΙΜΗ ΜΟΝΑΔΟΣ   2024</t>
  </si>
  <si>
    <t>ΘΕΡΜΟ ΑΣΦΑΛΤΟΜΙΓΜΑ</t>
  </si>
  <si>
    <t>Α9             ΥΛΙΚΑ ΥΔΡΕΥΣΗΣ - ΑΠΟΧΕΤΕΥΣΗΣ ΚΤΙΡΙΩΝ</t>
  </si>
  <si>
    <t>κυβικό μέτρο</t>
  </si>
  <si>
    <t>τετραγωνικό μέτρο</t>
  </si>
  <si>
    <t>ΗΜΙΑΝΑΠΝΕΟΥΣΑ ΑΣΦΑΛΤΙΚΗ ΜΕΜΒΡΑΝΗ ΜΕ ΕΠΙΚΑΛΥΨΕΙΣ ΠΟΛΥΕΣΤΕΡΙΚΟ ΥΦΑΣΜΑ 450-500gr/τετραγωνικό μέτρο</t>
  </si>
  <si>
    <t>μέτρο</t>
  </si>
  <si>
    <t>τεμάχιο</t>
  </si>
  <si>
    <t>ΕΙΔΙΚΑ τεμάχιοΑΧΙΑ ΚΕΡΑΜΙΔΙΩΝ</t>
  </si>
  <si>
    <t>ΣΚΑΛΑ ΠΤΥΣΣΟΜΕΝΗ 3τεμάχιο 9Μ</t>
  </si>
  <si>
    <t>ΦΡΕΑΤΙΟ ΜΑΝτεμάχιοΙ 40Χ40 ΒΤ 12.5ΤΟΝ</t>
  </si>
  <si>
    <t>ΤΣΙΜΕΝΤΟ  Σύνθετο Portland EN 197-1 - CEμέτρο II/B-μέτρο (W-P-LL) 32,5 N Σάκος (25Kg)</t>
  </si>
  <si>
    <t>ΤΣΙΜΕΝΤΟ  Σύνθετο Portland EN 197-1 - CEμέτρο II/B-μέτρο (W-P-LL) 32,5 N Σάκος (50Kg)</t>
  </si>
  <si>
    <t>Τσιμέντο Σύνθετο Portland EN 197-1 - CEμέτρο II/B-μέτρο (P-LL) 42,5 N Σάκος (40Kg)</t>
  </si>
  <si>
    <t>Τσιμέντο λευκό τύπου  Portland EN 197-1 - CEμέτρο II/(A-LL) 42,5 N Σάκος (25Kg)</t>
  </si>
  <si>
    <t>Χαλίκι 16/32μέτρομέτρο σάκος 25 Kgr</t>
  </si>
  <si>
    <t>Χαλίκι 16/32μέτρομέτρο χύδην</t>
  </si>
  <si>
    <t>ΟΡΥΚΤΟΒΑΜΒΑΚΑΣ ΠΑΧΟΥΣ 5 cμέτρο</t>
  </si>
  <si>
    <t>Στρωτήρας 50x40μέτρομέτρο</t>
  </si>
  <si>
    <t>Στρωτήρας100x35μέτρομέτρο</t>
  </si>
  <si>
    <t>ΤΑΙΝΙΑ ΑΡΜΟΥΓΥΨΟΣΑΝΙΔΑΣ 5cμέτροx90μέτρο</t>
  </si>
  <si>
    <t>ΑΦΡΟΣ ΠΟΛΥΟΥΡΕΘΑΝΗ ΠΙΣΤΟΛΙΟΥ 750 μέτροl</t>
  </si>
  <si>
    <t>ΚΑΛΛΥΜΑΤΑ ΦΡΕΑΤΙΩΝ ΚΛΑΣΕΩΣ Α15 ΚΑΙ ΑΝΤΟΧΗΣ 1.5ton 300Χ300Χ35μέτρομέτρο</t>
  </si>
  <si>
    <t xml:space="preserve">ΚΟΛΛΑ PVC 500μέτροL </t>
  </si>
  <si>
    <t>ΚΟΛΛΑ PVC 250μέτροL</t>
  </si>
  <si>
    <t xml:space="preserve">Τεφλόν 12μέτρομέτρο x 0.075μέτρομέτρο x 10μέτρο </t>
  </si>
  <si>
    <t>Θραυστή Άμέτροος Λατομείου με διαβάθμιση: 0 έως 4 μέτρομέτρο  Σάκος (20Kg)</t>
  </si>
  <si>
    <t xml:space="preserve">Θραυστή Άμέτροος Λατομείου με διαβάθμιση: 0 έως 4 μέτρομέτρο  χύδην </t>
  </si>
  <si>
    <t>Θραυστή Άμέτροος Λατομείου με διαβάθμιση: 0 έως 4 μέτρομέτρο  σε σάκο 0,5κυβικό μέτρο</t>
  </si>
  <si>
    <t>Άμέτροος θαλάσσης ή ποταμίσια σάκος 20 Kgr</t>
  </si>
  <si>
    <t>Άμέτροος θαλάσσης ή ποταμίσια σε σάκους του 0,50κυβικό μέτρο</t>
  </si>
  <si>
    <t xml:space="preserve">ΑμέτροΟΧΑΛΙΚΟ 3Α χύδην </t>
  </si>
  <si>
    <t>ΥΔΡΟΡΡΟΗ ΟΡΙΖΟΝ.ΓΑΛΒΑΝΙΖΕ ΒΑμέτρο</t>
  </si>
  <si>
    <t>ΣΙΔΗΡΟΣΩΛΗΝΑ 1 1/2'' ΜΑΥΡΗ ΠΑΧΟΥΣ 2 μέτρο</t>
  </si>
  <si>
    <t>ΣΙΔΗΡΟΣΩΛΗΝΑ  2” ΜΑΥΡΗ ΠΑΧΟΥΣ 2 μέτρο</t>
  </si>
  <si>
    <t>ΧΤΑΠΟΔΙ ΑΠΟΣΚΕΥΩΝ ΑΥΤΟΚΙΝΗΤΟΥ  ΜΟΝΟ 12μέτροΧ1250μέτρο</t>
  </si>
  <si>
    <t>ΠΕΝΣΑ 200μέτρο</t>
  </si>
  <si>
    <t>ΜΕΤΡΟ ΜΕΤΑΛΛΙΚΟ 5.5ΜΧ25μέτρο</t>
  </si>
  <si>
    <t>ΧΑΛΚΟΣΩΛΗΝΑ Φ15 ΕΥΘΥΓΡΑμέτροΗ</t>
  </si>
  <si>
    <t>ΧΑΛΚΟΣΩΛΗΝΑ Φ28 ΕΥΘΥΓΡΑμέτροΗ</t>
  </si>
  <si>
    <t>ΛΑΣΤΙΧΟ ΝΕΡΟΣΩΛ 1.1/2" 38μέτρο</t>
  </si>
  <si>
    <t>ΛΑΣΤΙΧΟ ΝΕΡΟΣΩΛ 3.1/2" 90μέτρο</t>
  </si>
  <si>
    <t>ζεύγος</t>
  </si>
  <si>
    <t>κιλό</t>
  </si>
  <si>
    <t>ΑΣΒΕΣΤΗΣ(παχειά υδράσβεστος) 5kgr</t>
  </si>
  <si>
    <t>ΓΥΨΟΣ ταχύπηκτος οικοδομικός 5Kgr</t>
  </si>
  <si>
    <t>ΣΥΡΜΑ ΑΓΚΑΘΩΤΟ (κουλούρα 60μ.)</t>
  </si>
  <si>
    <t xml:space="preserve">τεμάχιο </t>
  </si>
  <si>
    <t>ΑΤΣΑΛΟΚΑΡΦΑ ΚΟΙΝΑ 3.50Χ50 (100τμχ)</t>
  </si>
  <si>
    <t>φύλλο</t>
  </si>
  <si>
    <t>ΑΥΤΟΔΙΑΤΡΗΤΕΣ ΒΙΔΕΣ 2.5 cμέτρο ΜΕ ΚΕΦΑΛΗ ΚΑΡΥΔΑΚΙ ΚΑΙ ΛΑΣΤΙΧΟ (κουτί 100 τεμαχίων)</t>
  </si>
  <si>
    <t>ΠΡΟΚΕΣ ΤΣΙΓΚΟΥ ΣΤΡΙΦΤΕΣ ΓΑΛΒ. (κουτί 100 τεμαχίων)</t>
  </si>
  <si>
    <t>συσκευασία</t>
  </si>
  <si>
    <t>ΠΛΑΣΤΙΚΟ ΧΡΩΜΑ 10LT</t>
  </si>
  <si>
    <t>ΥΔΡΟΧΡΩΜΑ 3LT</t>
  </si>
  <si>
    <t xml:space="preserve">ΑΣΤΑΡΙ ΓΥΨΟΣΑΝΙΔΑΣ 3LT </t>
  </si>
  <si>
    <t>ΑΣΤΑΡΙ 10 LT</t>
  </si>
  <si>
    <t>ΑΚΡΥΛΙΚΟ ΧΡΩΜΑ 10LT</t>
  </si>
  <si>
    <t>ΔΙΑΛΥΤΙΚΟ ΠΙΝΕΛΟΥ 0,75 LT</t>
  </si>
  <si>
    <t>ΒΕΡΝΙΚΙ ΜΕΤΑΛΛΙΚΩΝ ΕΠΙΦΑΝΕΙΩΝ 0,75 LT</t>
  </si>
  <si>
    <t>ΒΕΡΝΙΚΙ ΞΥΛΙΝΩΝ ΕΠΙΦΑΝΕΙΩΝ 0,75 LT</t>
  </si>
  <si>
    <t>ΒΕΡΝΙΚΙ ΞΥΛΙΝΩΝ ΕΠΙΦΑΝΕΙΩΝ  ΜΕ ΒΑΣΗ ΤΟ ΝΕΡΟ 0,75 LT</t>
  </si>
  <si>
    <t>ΣΤΟΚΟΣ ΣΠΑΤΟΥΛΑΡΙΣΜΑΤΟΣ 5Κgr</t>
  </si>
  <si>
    <t>ΑΝΤΙΣΚ. ΑΣΤΑΡΙ ΜΕΤΑΛΛΩΝ (750mL)</t>
  </si>
  <si>
    <t>ΣΙΛΙΚΟΝΗ ΑΝΤΙΜΟΥΧΛΙΚΗ τεμάχιο (310ml)</t>
  </si>
  <si>
    <t xml:space="preserve">τεμάχιο   </t>
  </si>
  <si>
    <t>τόνος</t>
  </si>
  <si>
    <t>ΤΙΜΗ ΜΟΝΑΔΟΣ   2025</t>
  </si>
  <si>
    <t>ΔΑΠΑΝΗ (€) 2025</t>
  </si>
  <si>
    <t>ΤΙΜΗ ΜΟΝΑΔΟΣ  2025</t>
  </si>
  <si>
    <t>ΔΑΠΑΝΗ (€)   2025</t>
  </si>
  <si>
    <t>ΤΙΜΗ ΜΟΝΑΔΟΣ 2025</t>
  </si>
  <si>
    <t>ΔΑΠΑΝΗ €   2025</t>
  </si>
  <si>
    <t>ΤΟΝ</t>
  </si>
  <si>
    <t>ΟΜΑΔΑ Θ: ΠΡΟΜΗΘΕΙΑ ΘΕΡΜΟΥ ΑΣΦΑΛΤΟΜΙΓΜΑΤΟΣ ΓΙΑ ΤΟΝ ΔΗΜΟ ΖΙΤΣΑΣ</t>
  </si>
  <si>
    <t>ΠΟΣΟΤΗΤΕΣ 2025</t>
  </si>
  <si>
    <t>ΠΟΣΟΤΗΤΕΣ   2025</t>
  </si>
  <si>
    <t>ΤΙΜΗ ΜΟΝΑΔΟΣ (€)  2025</t>
  </si>
  <si>
    <t>ΑΚΡΥΛΙΚΟ ΧΡΩΜΑ 3LT</t>
  </si>
  <si>
    <t>ΠΛΑΣΤΙΚΟ ΧΡΩΜΑ 3LT</t>
  </si>
  <si>
    <t>ΛΑΣΤΙΧΟ ΠΟΛΥΑΙΘ. Φ63 16ΑΤΜ</t>
  </si>
  <si>
    <t>Καλλυμα λεκανης λευκο πλαστικο</t>
  </si>
  <si>
    <t>ΚΑΘΡΕΠΤΗΣ ΕΞΩΤΕΡΙΚΟΣ ΠΟΜΠΕ Φ60</t>
  </si>
  <si>
    <t>ΓΩΝΙΑ ΙΣΟΣΚΕΛΗΣ 30Χ3</t>
  </si>
  <si>
    <t>ΚΑΣΣΑ 30Ε</t>
  </si>
  <si>
    <t>ΛΑΜΑΡΙΝΑ ΜΑΥΡΗ ΠΑΧΟΣ 0,5mm-10mm</t>
  </si>
  <si>
    <t>DECK PEΡΙΦΡΑΞΗΣ 0,20Χ1,20Μ</t>
  </si>
  <si>
    <t>ΣΠΡΕΙ ΔΙΑΦΟΡΩΝ ΧΡΩΜΑΤΩΝ</t>
  </si>
  <si>
    <t>Ασφαλτικό Γαλάκτωμα ΚΕ1 (ΒΑΡΕΛΙ 200 λίτρων)</t>
  </si>
</sst>
</file>

<file path=xl/styles.xml><?xml version="1.0" encoding="utf-8"?>
<styleSheet xmlns="http://schemas.openxmlformats.org/spreadsheetml/2006/main">
  <numFmts count="1">
    <numFmt numFmtId="166" formatCode="0.000"/>
  </numFmts>
  <fonts count="18">
    <font>
      <sz val="11"/>
      <color theme="1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Arial"/>
      <family val="2"/>
      <charset val="161"/>
    </font>
    <font>
      <sz val="10"/>
      <name val="Courier"/>
      <family val="1"/>
      <charset val="161"/>
    </font>
    <font>
      <sz val="10"/>
      <name val="Arial Greek"/>
      <charset val="161"/>
    </font>
    <font>
      <sz val="11"/>
      <color rgb="FFFF0000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1"/>
      <color rgb="FF0070C0"/>
      <name val="Calibri"/>
      <family val="2"/>
      <charset val="161"/>
      <scheme val="minor"/>
    </font>
    <font>
      <b/>
      <sz val="11"/>
      <color rgb="FF0070C0"/>
      <name val="Calibri"/>
      <family val="2"/>
      <charset val="161"/>
      <scheme val="minor"/>
    </font>
    <font>
      <sz val="11"/>
      <color rgb="FF0000FF"/>
      <name val="Calibri"/>
      <family val="2"/>
      <charset val="161"/>
      <scheme val="minor"/>
    </font>
    <font>
      <b/>
      <sz val="11"/>
      <color rgb="FF0000FF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  <font>
      <b/>
      <sz val="12"/>
      <color rgb="FF0000FF"/>
      <name val="Calibri"/>
      <family val="2"/>
      <charset val="161"/>
      <scheme val="minor"/>
    </font>
    <font>
      <b/>
      <sz val="10"/>
      <color rgb="FF0070C0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9">
    <xf numFmtId="0" fontId="0" fillId="0" borderId="0" xfId="0"/>
    <xf numFmtId="2" fontId="0" fillId="0" borderId="0" xfId="0" applyNumberFormat="1"/>
    <xf numFmtId="0" fontId="5" fillId="0" borderId="0" xfId="0" applyFont="1"/>
    <xf numFmtId="0" fontId="0" fillId="0" borderId="1" xfId="0" applyBorder="1"/>
    <xf numFmtId="0" fontId="7" fillId="0" borderId="0" xfId="0" applyFont="1"/>
    <xf numFmtId="0" fontId="7" fillId="0" borderId="1" xfId="0" applyFont="1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2" fontId="0" fillId="0" borderId="1" xfId="0" applyNumberFormat="1" applyBorder="1"/>
    <xf numFmtId="2" fontId="7" fillId="0" borderId="1" xfId="0" applyNumberFormat="1" applyFont="1" applyBorder="1"/>
    <xf numFmtId="0" fontId="0" fillId="0" borderId="5" xfId="0" applyBorder="1"/>
    <xf numFmtId="0" fontId="8" fillId="0" borderId="0" xfId="0" applyFont="1" applyAlignment="1">
      <alignment wrapText="1"/>
    </xf>
    <xf numFmtId="0" fontId="7" fillId="2" borderId="1" xfId="0" applyFont="1" applyFill="1" applyBorder="1" applyAlignment="1">
      <alignment wrapText="1"/>
    </xf>
    <xf numFmtId="0" fontId="7" fillId="0" borderId="0" xfId="0" applyFont="1" applyAlignment="1">
      <alignment wrapText="1"/>
    </xf>
    <xf numFmtId="2" fontId="0" fillId="0" borderId="1" xfId="0" applyNumberFormat="1" applyBorder="1" applyAlignment="1">
      <alignment wrapText="1"/>
    </xf>
    <xf numFmtId="2" fontId="8" fillId="0" borderId="1" xfId="0" applyNumberFormat="1" applyFont="1" applyBorder="1"/>
    <xf numFmtId="2" fontId="5" fillId="0" borderId="0" xfId="0" applyNumberFormat="1" applyFont="1"/>
    <xf numFmtId="2" fontId="7" fillId="0" borderId="3" xfId="0" applyNumberFormat="1" applyFont="1" applyBorder="1"/>
    <xf numFmtId="2" fontId="0" fillId="0" borderId="3" xfId="0" applyNumberFormat="1" applyBorder="1"/>
    <xf numFmtId="166" fontId="0" fillId="0" borderId="0" xfId="0" applyNumberFormat="1"/>
    <xf numFmtId="0" fontId="7" fillId="0" borderId="1" xfId="0" applyFont="1" applyBorder="1" applyAlignment="1">
      <alignment wrapText="1"/>
    </xf>
    <xf numFmtId="0" fontId="0" fillId="3" borderId="1" xfId="0" applyFill="1" applyBorder="1"/>
    <xf numFmtId="1" fontId="0" fillId="3" borderId="1" xfId="0" applyNumberFormat="1" applyFill="1" applyBorder="1"/>
    <xf numFmtId="0" fontId="7" fillId="4" borderId="1" xfId="0" applyFont="1" applyFill="1" applyBorder="1" applyAlignment="1">
      <alignment wrapText="1"/>
    </xf>
    <xf numFmtId="2" fontId="7" fillId="4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/>
    <xf numFmtId="0" fontId="10" fillId="0" borderId="0" xfId="0" applyFont="1"/>
    <xf numFmtId="2" fontId="10" fillId="0" borderId="0" xfId="0" applyNumberFormat="1" applyFont="1"/>
    <xf numFmtId="0" fontId="7" fillId="2" borderId="1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 wrapText="1"/>
    </xf>
    <xf numFmtId="0" fontId="0" fillId="4" borderId="5" xfId="0" applyFill="1" applyBorder="1"/>
    <xf numFmtId="0" fontId="0" fillId="4" borderId="0" xfId="0" applyFill="1"/>
    <xf numFmtId="4" fontId="10" fillId="0" borderId="1" xfId="0" applyNumberFormat="1" applyFont="1" applyBorder="1"/>
    <xf numFmtId="4" fontId="11" fillId="0" borderId="1" xfId="0" applyNumberFormat="1" applyFont="1" applyBorder="1"/>
    <xf numFmtId="2" fontId="10" fillId="0" borderId="1" xfId="0" applyNumberFormat="1" applyFont="1" applyBorder="1" applyAlignment="1">
      <alignment horizontal="right"/>
    </xf>
    <xf numFmtId="4" fontId="7" fillId="0" borderId="1" xfId="0" applyNumberFormat="1" applyFont="1" applyBorder="1"/>
    <xf numFmtId="2" fontId="10" fillId="0" borderId="1" xfId="0" applyNumberFormat="1" applyFont="1" applyBorder="1" applyAlignment="1">
      <alignment wrapText="1"/>
    </xf>
    <xf numFmtId="4" fontId="0" fillId="0" borderId="1" xfId="0" applyNumberFormat="1" applyBorder="1" applyAlignment="1">
      <alignment wrapText="1"/>
    </xf>
    <xf numFmtId="2" fontId="0" fillId="0" borderId="1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7" fillId="2" borderId="1" xfId="0" applyFont="1" applyFill="1" applyBorder="1"/>
    <xf numFmtId="4" fontId="10" fillId="0" borderId="1" xfId="0" applyNumberFormat="1" applyFont="1" applyBorder="1" applyAlignment="1">
      <alignment wrapText="1"/>
    </xf>
    <xf numFmtId="0" fontId="12" fillId="0" borderId="0" xfId="0" applyFont="1"/>
    <xf numFmtId="2" fontId="13" fillId="4" borderId="1" xfId="0" applyNumberFormat="1" applyFont="1" applyFill="1" applyBorder="1" applyAlignment="1">
      <alignment horizontal="center" wrapText="1"/>
    </xf>
    <xf numFmtId="0" fontId="13" fillId="4" borderId="1" xfId="0" applyFont="1" applyFill="1" applyBorder="1" applyAlignment="1">
      <alignment horizontal="center" wrapText="1"/>
    </xf>
    <xf numFmtId="1" fontId="12" fillId="3" borderId="1" xfId="0" applyNumberFormat="1" applyFont="1" applyFill="1" applyBorder="1"/>
    <xf numFmtId="0" fontId="12" fillId="3" borderId="1" xfId="0" applyFont="1" applyFill="1" applyBorder="1"/>
    <xf numFmtId="2" fontId="13" fillId="0" borderId="1" xfId="0" applyNumberFormat="1" applyFont="1" applyBorder="1"/>
    <xf numFmtId="0" fontId="13" fillId="0" borderId="1" xfId="0" applyFont="1" applyBorder="1"/>
    <xf numFmtId="0" fontId="13" fillId="0" borderId="0" xfId="0" applyFont="1"/>
    <xf numFmtId="2" fontId="12" fillId="0" borderId="1" xfId="0" applyNumberFormat="1" applyFont="1" applyBorder="1"/>
    <xf numFmtId="2" fontId="12" fillId="0" borderId="0" xfId="0" applyNumberFormat="1" applyFont="1"/>
    <xf numFmtId="2" fontId="14" fillId="0" borderId="0" xfId="0" applyNumberFormat="1" applyFont="1"/>
    <xf numFmtId="0" fontId="0" fillId="3" borderId="1" xfId="0" applyFill="1" applyBorder="1" applyAlignment="1">
      <alignment wrapText="1"/>
    </xf>
    <xf numFmtId="2" fontId="15" fillId="0" borderId="3" xfId="0" applyNumberFormat="1" applyFont="1" applyBorder="1"/>
    <xf numFmtId="2" fontId="15" fillId="0" borderId="1" xfId="0" applyNumberFormat="1" applyFont="1" applyBorder="1"/>
    <xf numFmtId="4" fontId="15" fillId="0" borderId="1" xfId="0" applyNumberFormat="1" applyFont="1" applyBorder="1"/>
    <xf numFmtId="0" fontId="0" fillId="0" borderId="1" xfId="0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2" fillId="4" borderId="0" xfId="0" applyFont="1" applyFill="1"/>
    <xf numFmtId="0" fontId="0" fillId="4" borderId="1" xfId="0" applyFill="1" applyBorder="1"/>
    <xf numFmtId="0" fontId="0" fillId="4" borderId="0" xfId="0" applyFill="1" applyAlignment="1">
      <alignment wrapText="1"/>
    </xf>
    <xf numFmtId="2" fontId="0" fillId="4" borderId="0" xfId="0" applyNumberFormat="1" applyFill="1"/>
    <xf numFmtId="2" fontId="12" fillId="4" borderId="0" xfId="0" applyNumberFormat="1" applyFont="1" applyFill="1"/>
    <xf numFmtId="2" fontId="12" fillId="4" borderId="1" xfId="0" applyNumberFormat="1" applyFont="1" applyFill="1" applyBorder="1"/>
    <xf numFmtId="0" fontId="7" fillId="4" borderId="1" xfId="0" applyFont="1" applyFill="1" applyBorder="1"/>
    <xf numFmtId="2" fontId="7" fillId="4" borderId="1" xfId="0" applyNumberFormat="1" applyFont="1" applyFill="1" applyBorder="1"/>
    <xf numFmtId="0" fontId="7" fillId="4" borderId="0" xfId="0" applyFont="1" applyFill="1"/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9" fillId="4" borderId="1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2" fontId="0" fillId="0" borderId="1" xfId="0" applyNumberFormat="1" applyBorder="1" applyAlignment="1">
      <alignment horizontal="left" wrapText="1"/>
    </xf>
    <xf numFmtId="2" fontId="0" fillId="0" borderId="1" xfId="0" applyNumberFormat="1" applyBorder="1" applyAlignment="1">
      <alignment horizontal="left"/>
    </xf>
    <xf numFmtId="0" fontId="17" fillId="4" borderId="1" xfId="0" applyFont="1" applyFill="1" applyBorder="1" applyAlignment="1">
      <alignment horizontal="center" wrapText="1"/>
    </xf>
    <xf numFmtId="0" fontId="8" fillId="3" borderId="1" xfId="0" applyFont="1" applyFill="1" applyBorder="1"/>
    <xf numFmtId="0" fontId="17" fillId="0" borderId="1" xfId="0" applyFont="1" applyBorder="1"/>
    <xf numFmtId="0" fontId="8" fillId="0" borderId="1" xfId="0" applyFont="1" applyBorder="1"/>
    <xf numFmtId="0" fontId="8" fillId="4" borderId="6" xfId="0" applyFont="1" applyFill="1" applyBorder="1"/>
    <xf numFmtId="0" fontId="17" fillId="4" borderId="1" xfId="0" applyFont="1" applyFill="1" applyBorder="1"/>
    <xf numFmtId="0" fontId="8" fillId="0" borderId="6" xfId="0" applyFont="1" applyBorder="1"/>
    <xf numFmtId="0" fontId="8" fillId="0" borderId="0" xfId="0" applyFont="1"/>
  </cellXfs>
  <cellStyles count="2">
    <cellStyle name="Βασικό_step1" xfId="1"/>
    <cellStyle name="Κανονικό" xfId="0" builtinId="0"/>
  </cellStyles>
  <dxfs count="0"/>
  <tableStyles count="0" defaultTableStyle="TableStyleMedium9" defaultPivotStyle="PivotStyleLight16"/>
  <colors>
    <mruColors>
      <color rgb="FF0000FF"/>
      <color rgb="FF2A02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293"/>
  <sheetViews>
    <sheetView topLeftCell="A97" zoomScaleSheetLayoutView="100" workbookViewId="0">
      <selection activeCell="O10" sqref="O10"/>
    </sheetView>
  </sheetViews>
  <sheetFormatPr defaultRowHeight="15"/>
  <cols>
    <col min="3" max="3" width="53.28515625" style="7" customWidth="1"/>
    <col min="4" max="4" width="17.85546875" customWidth="1"/>
    <col min="5" max="5" width="13.140625" style="98" customWidth="1"/>
    <col min="6" max="6" width="1" style="1" hidden="1" customWidth="1"/>
    <col min="7" max="7" width="11.7109375" style="52" customWidth="1"/>
    <col min="8" max="8" width="1.140625" style="43" hidden="1" customWidth="1"/>
    <col min="9" max="9" width="14.140625" style="43" customWidth="1"/>
    <col min="10" max="10" width="11.28515625" customWidth="1"/>
    <col min="11" max="11" width="9.28515625" bestFit="1" customWidth="1"/>
    <col min="12" max="12" width="9.5703125" bestFit="1" customWidth="1"/>
  </cols>
  <sheetData>
    <row r="1" spans="2:9" ht="24.75" customHeight="1">
      <c r="B1" s="83" t="s">
        <v>0</v>
      </c>
      <c r="C1" s="83"/>
      <c r="D1" s="83"/>
      <c r="E1" s="83"/>
      <c r="F1" s="83"/>
      <c r="G1" s="83"/>
      <c r="H1" s="83"/>
      <c r="I1" s="68"/>
    </row>
    <row r="2" spans="2:9" s="13" customFormat="1" ht="48" customHeight="1">
      <c r="B2" s="23" t="s">
        <v>1</v>
      </c>
      <c r="C2" s="23" t="s">
        <v>2</v>
      </c>
      <c r="D2" s="23" t="s">
        <v>3</v>
      </c>
      <c r="E2" s="91" t="s">
        <v>348</v>
      </c>
      <c r="F2" s="24" t="s">
        <v>273</v>
      </c>
      <c r="G2" s="44" t="s">
        <v>340</v>
      </c>
      <c r="H2" s="45" t="s">
        <v>248</v>
      </c>
      <c r="I2" s="45" t="s">
        <v>341</v>
      </c>
    </row>
    <row r="3" spans="2:9">
      <c r="B3" s="21">
        <v>1</v>
      </c>
      <c r="C3" s="54">
        <f>1+B3</f>
        <v>2</v>
      </c>
      <c r="D3" s="21">
        <f t="shared" ref="D3" si="0">1+C3</f>
        <v>3</v>
      </c>
      <c r="E3" s="92">
        <f t="shared" ref="E3" si="1">1+D3</f>
        <v>4</v>
      </c>
      <c r="F3" s="22">
        <f t="shared" ref="F3" si="2">1+E3</f>
        <v>5</v>
      </c>
      <c r="G3" s="46">
        <v>5</v>
      </c>
      <c r="H3" s="47">
        <f>1+F3</f>
        <v>6</v>
      </c>
      <c r="I3" s="47">
        <v>6</v>
      </c>
    </row>
    <row r="4" spans="2:9" s="4" customFormat="1">
      <c r="B4" s="5" t="s">
        <v>121</v>
      </c>
      <c r="C4" s="20"/>
      <c r="D4" s="5"/>
      <c r="E4" s="93"/>
      <c r="F4" s="9"/>
      <c r="G4" s="48"/>
      <c r="H4" s="49"/>
      <c r="I4" s="50"/>
    </row>
    <row r="5" spans="2:9" ht="30">
      <c r="B5" s="3">
        <v>1</v>
      </c>
      <c r="C5" s="6" t="s">
        <v>284</v>
      </c>
      <c r="D5" s="3" t="s">
        <v>280</v>
      </c>
      <c r="E5" s="94">
        <v>300</v>
      </c>
      <c r="F5" s="15">
        <v>3.98</v>
      </c>
      <c r="G5" s="51"/>
      <c r="H5" s="51">
        <f t="shared" ref="H5:H18" si="3">E5*F5</f>
        <v>1194</v>
      </c>
      <c r="I5" s="51">
        <f t="shared" ref="I5:I18" si="4">E5*G5</f>
        <v>0</v>
      </c>
    </row>
    <row r="6" spans="2:9" ht="30">
      <c r="B6" s="3">
        <v>2</v>
      </c>
      <c r="C6" s="6" t="s">
        <v>285</v>
      </c>
      <c r="D6" s="3" t="s">
        <v>280</v>
      </c>
      <c r="E6" s="94">
        <v>200</v>
      </c>
      <c r="F6" s="8">
        <v>7.72</v>
      </c>
      <c r="G6" s="51"/>
      <c r="H6" s="51">
        <f t="shared" si="3"/>
        <v>1544</v>
      </c>
      <c r="I6" s="51">
        <f t="shared" si="4"/>
        <v>0</v>
      </c>
    </row>
    <row r="7" spans="2:9" ht="30">
      <c r="B7" s="3">
        <v>3</v>
      </c>
      <c r="C7" s="6" t="s">
        <v>286</v>
      </c>
      <c r="D7" s="3" t="s">
        <v>280</v>
      </c>
      <c r="E7" s="94">
        <v>10</v>
      </c>
      <c r="F7" s="8">
        <v>7.83</v>
      </c>
      <c r="G7" s="51"/>
      <c r="H7" s="51">
        <f t="shared" si="3"/>
        <v>78.3</v>
      </c>
      <c r="I7" s="51">
        <f t="shared" si="4"/>
        <v>0</v>
      </c>
    </row>
    <row r="8" spans="2:9" ht="30">
      <c r="B8" s="3">
        <v>4</v>
      </c>
      <c r="C8" s="6" t="s">
        <v>287</v>
      </c>
      <c r="D8" s="3" t="s">
        <v>280</v>
      </c>
      <c r="E8" s="94">
        <v>10</v>
      </c>
      <c r="F8" s="8">
        <v>6.78</v>
      </c>
      <c r="G8" s="51"/>
      <c r="H8" s="51">
        <f t="shared" si="3"/>
        <v>67.8</v>
      </c>
      <c r="I8" s="51">
        <f t="shared" si="4"/>
        <v>0</v>
      </c>
    </row>
    <row r="9" spans="2:9" ht="30">
      <c r="B9" s="3">
        <v>5</v>
      </c>
      <c r="C9" s="6" t="s">
        <v>299</v>
      </c>
      <c r="D9" s="3" t="s">
        <v>280</v>
      </c>
      <c r="E9" s="94">
        <v>750</v>
      </c>
      <c r="F9" s="8">
        <v>0.85</v>
      </c>
      <c r="G9" s="51"/>
      <c r="H9" s="51">
        <f t="shared" si="3"/>
        <v>637.5</v>
      </c>
      <c r="I9" s="51">
        <f t="shared" si="4"/>
        <v>0</v>
      </c>
    </row>
    <row r="10" spans="2:9" ht="30">
      <c r="B10" s="3">
        <v>6</v>
      </c>
      <c r="C10" s="6" t="s">
        <v>300</v>
      </c>
      <c r="D10" s="3" t="s">
        <v>276</v>
      </c>
      <c r="E10" s="94">
        <v>15</v>
      </c>
      <c r="F10" s="8">
        <v>19.079999999999998</v>
      </c>
      <c r="G10" s="51"/>
      <c r="H10" s="51">
        <f t="shared" si="3"/>
        <v>286.2</v>
      </c>
      <c r="I10" s="51">
        <f t="shared" si="4"/>
        <v>0</v>
      </c>
    </row>
    <row r="11" spans="2:9" ht="30">
      <c r="B11" s="3">
        <v>7</v>
      </c>
      <c r="C11" s="6" t="s">
        <v>301</v>
      </c>
      <c r="D11" s="3" t="s">
        <v>280</v>
      </c>
      <c r="E11" s="94">
        <v>4</v>
      </c>
      <c r="F11" s="8">
        <v>15.67</v>
      </c>
      <c r="G11" s="51"/>
      <c r="H11" s="51">
        <f t="shared" si="3"/>
        <v>62.68</v>
      </c>
      <c r="I11" s="51">
        <f t="shared" si="4"/>
        <v>0</v>
      </c>
    </row>
    <row r="12" spans="2:9">
      <c r="B12" s="3">
        <v>8</v>
      </c>
      <c r="C12" s="6" t="s">
        <v>302</v>
      </c>
      <c r="D12" s="3" t="s">
        <v>280</v>
      </c>
      <c r="E12" s="94">
        <v>250</v>
      </c>
      <c r="F12" s="8">
        <v>1.8</v>
      </c>
      <c r="G12" s="51"/>
      <c r="H12" s="51">
        <f t="shared" si="3"/>
        <v>450</v>
      </c>
      <c r="I12" s="51">
        <f t="shared" si="4"/>
        <v>0</v>
      </c>
    </row>
    <row r="13" spans="2:9" ht="30">
      <c r="B13" s="3">
        <v>9</v>
      </c>
      <c r="C13" s="6" t="s">
        <v>303</v>
      </c>
      <c r="D13" s="3" t="s">
        <v>280</v>
      </c>
      <c r="E13" s="94">
        <v>10</v>
      </c>
      <c r="F13" s="8">
        <v>30.74</v>
      </c>
      <c r="G13" s="51"/>
      <c r="H13" s="51">
        <f t="shared" si="3"/>
        <v>307.39999999999998</v>
      </c>
      <c r="I13" s="51">
        <f t="shared" si="4"/>
        <v>0</v>
      </c>
    </row>
    <row r="14" spans="2:9">
      <c r="B14" s="3">
        <v>10</v>
      </c>
      <c r="C14" s="6" t="s">
        <v>288</v>
      </c>
      <c r="D14" s="3" t="s">
        <v>280</v>
      </c>
      <c r="E14" s="94">
        <v>400</v>
      </c>
      <c r="F14" s="8">
        <v>0.78</v>
      </c>
      <c r="G14" s="51"/>
      <c r="H14" s="51">
        <f t="shared" si="3"/>
        <v>312</v>
      </c>
      <c r="I14" s="51">
        <f t="shared" si="4"/>
        <v>0</v>
      </c>
    </row>
    <row r="15" spans="2:9">
      <c r="B15" s="3">
        <v>11</v>
      </c>
      <c r="C15" s="6" t="s">
        <v>289</v>
      </c>
      <c r="D15" s="3" t="s">
        <v>276</v>
      </c>
      <c r="E15" s="94">
        <v>4</v>
      </c>
      <c r="F15" s="8">
        <v>17.48</v>
      </c>
      <c r="G15" s="51"/>
      <c r="H15" s="51">
        <f t="shared" si="3"/>
        <v>69.92</v>
      </c>
      <c r="I15" s="51">
        <f t="shared" si="4"/>
        <v>0</v>
      </c>
    </row>
    <row r="16" spans="2:9">
      <c r="B16" s="3">
        <v>12</v>
      </c>
      <c r="C16" s="6" t="s">
        <v>304</v>
      </c>
      <c r="D16" s="3" t="s">
        <v>276</v>
      </c>
      <c r="E16" s="94">
        <v>4</v>
      </c>
      <c r="F16" s="8">
        <v>19.079999999999998</v>
      </c>
      <c r="G16" s="51"/>
      <c r="H16" s="51">
        <f t="shared" si="3"/>
        <v>76.319999999999993</v>
      </c>
      <c r="I16" s="51">
        <f t="shared" si="4"/>
        <v>0</v>
      </c>
    </row>
    <row r="17" spans="2:9">
      <c r="B17" s="3">
        <v>13</v>
      </c>
      <c r="C17" s="6" t="s">
        <v>317</v>
      </c>
      <c r="D17" s="3" t="s">
        <v>280</v>
      </c>
      <c r="E17" s="94">
        <v>180</v>
      </c>
      <c r="F17" s="8">
        <v>1.69</v>
      </c>
      <c r="G17" s="51"/>
      <c r="H17" s="51">
        <f t="shared" si="3"/>
        <v>304.2</v>
      </c>
      <c r="I17" s="51">
        <f t="shared" si="4"/>
        <v>0</v>
      </c>
    </row>
    <row r="18" spans="2:9">
      <c r="B18" s="3">
        <v>14</v>
      </c>
      <c r="C18" s="6" t="s">
        <v>318</v>
      </c>
      <c r="D18" s="3" t="s">
        <v>280</v>
      </c>
      <c r="E18" s="94">
        <v>8</v>
      </c>
      <c r="F18" s="8">
        <v>1.33</v>
      </c>
      <c r="G18" s="51"/>
      <c r="H18" s="51">
        <f t="shared" si="3"/>
        <v>10.64</v>
      </c>
      <c r="I18" s="51">
        <f t="shared" si="4"/>
        <v>0</v>
      </c>
    </row>
    <row r="19" spans="2:9" s="4" customFormat="1">
      <c r="B19" s="5" t="s">
        <v>120</v>
      </c>
      <c r="C19" s="20"/>
      <c r="D19" s="5"/>
      <c r="E19" s="93"/>
      <c r="F19" s="9"/>
      <c r="G19" s="51"/>
      <c r="H19" s="51"/>
      <c r="I19" s="51"/>
    </row>
    <row r="20" spans="2:9">
      <c r="B20" s="3">
        <v>15</v>
      </c>
      <c r="C20" s="6" t="s">
        <v>128</v>
      </c>
      <c r="D20" s="3" t="s">
        <v>280</v>
      </c>
      <c r="E20" s="94">
        <v>450</v>
      </c>
      <c r="F20" s="8">
        <v>0.47</v>
      </c>
      <c r="G20" s="51"/>
      <c r="H20" s="51">
        <f t="shared" ref="H20:H31" si="5">E20*F20</f>
        <v>211.5</v>
      </c>
      <c r="I20" s="51">
        <f t="shared" ref="I20:I31" si="6">E20*G20</f>
        <v>0</v>
      </c>
    </row>
    <row r="21" spans="2:9">
      <c r="B21" s="3">
        <v>16</v>
      </c>
      <c r="C21" s="6" t="s">
        <v>129</v>
      </c>
      <c r="D21" s="3" t="s">
        <v>280</v>
      </c>
      <c r="E21" s="94">
        <v>1250</v>
      </c>
      <c r="F21" s="8">
        <v>0.56000000000000005</v>
      </c>
      <c r="G21" s="51"/>
      <c r="H21" s="51">
        <f t="shared" si="5"/>
        <v>700</v>
      </c>
      <c r="I21" s="51">
        <f t="shared" si="6"/>
        <v>0</v>
      </c>
    </row>
    <row r="22" spans="2:9">
      <c r="B22" s="3">
        <v>17</v>
      </c>
      <c r="C22" s="6" t="s">
        <v>5</v>
      </c>
      <c r="D22" s="3" t="s">
        <v>280</v>
      </c>
      <c r="E22" s="94">
        <v>15</v>
      </c>
      <c r="F22" s="8">
        <v>11.66</v>
      </c>
      <c r="G22" s="51"/>
      <c r="H22" s="51">
        <f t="shared" si="5"/>
        <v>174.9</v>
      </c>
      <c r="I22" s="51">
        <f t="shared" si="6"/>
        <v>0</v>
      </c>
    </row>
    <row r="23" spans="2:9">
      <c r="B23" s="3">
        <v>18</v>
      </c>
      <c r="C23" s="6" t="s">
        <v>130</v>
      </c>
      <c r="D23" s="3" t="s">
        <v>280</v>
      </c>
      <c r="E23" s="94">
        <v>3000</v>
      </c>
      <c r="F23" s="8">
        <v>0.15</v>
      </c>
      <c r="G23" s="51"/>
      <c r="H23" s="51">
        <f t="shared" si="5"/>
        <v>450</v>
      </c>
      <c r="I23" s="51">
        <f t="shared" si="6"/>
        <v>0</v>
      </c>
    </row>
    <row r="24" spans="2:9">
      <c r="B24" s="3">
        <v>19</v>
      </c>
      <c r="C24" s="6" t="s">
        <v>6</v>
      </c>
      <c r="D24" s="3" t="s">
        <v>280</v>
      </c>
      <c r="E24" s="94">
        <v>60</v>
      </c>
      <c r="F24" s="8">
        <v>1.27</v>
      </c>
      <c r="G24" s="51"/>
      <c r="H24" s="51">
        <f t="shared" si="5"/>
        <v>76.2</v>
      </c>
      <c r="I24" s="51">
        <f t="shared" si="6"/>
        <v>0</v>
      </c>
    </row>
    <row r="25" spans="2:9" ht="30">
      <c r="B25" s="3">
        <v>20</v>
      </c>
      <c r="C25" s="6" t="s">
        <v>132</v>
      </c>
      <c r="D25" s="3" t="s">
        <v>277</v>
      </c>
      <c r="E25" s="94">
        <v>150</v>
      </c>
      <c r="F25" s="8">
        <v>6.25</v>
      </c>
      <c r="G25" s="51"/>
      <c r="H25" s="51">
        <f t="shared" si="5"/>
        <v>937.5</v>
      </c>
      <c r="I25" s="51">
        <f t="shared" si="6"/>
        <v>0</v>
      </c>
    </row>
    <row r="26" spans="2:9" ht="30">
      <c r="B26" s="3">
        <v>21</v>
      </c>
      <c r="C26" s="6" t="s">
        <v>133</v>
      </c>
      <c r="D26" s="3" t="s">
        <v>277</v>
      </c>
      <c r="E26" s="94">
        <v>30</v>
      </c>
      <c r="F26" s="8">
        <v>9.31</v>
      </c>
      <c r="G26" s="51"/>
      <c r="H26" s="51">
        <f t="shared" si="5"/>
        <v>279.3</v>
      </c>
      <c r="I26" s="51">
        <f t="shared" si="6"/>
        <v>0</v>
      </c>
    </row>
    <row r="27" spans="2:9" ht="30">
      <c r="B27" s="3">
        <v>22</v>
      </c>
      <c r="C27" s="6" t="s">
        <v>131</v>
      </c>
      <c r="D27" s="3" t="s">
        <v>277</v>
      </c>
      <c r="E27" s="94">
        <v>80</v>
      </c>
      <c r="F27" s="8">
        <v>10.130000000000001</v>
      </c>
      <c r="G27" s="51"/>
      <c r="H27" s="51">
        <f t="shared" si="5"/>
        <v>810.4</v>
      </c>
      <c r="I27" s="51">
        <f t="shared" si="6"/>
        <v>0</v>
      </c>
    </row>
    <row r="28" spans="2:9">
      <c r="B28" s="3">
        <v>23</v>
      </c>
      <c r="C28" s="6" t="s">
        <v>7</v>
      </c>
      <c r="D28" s="3" t="s">
        <v>277</v>
      </c>
      <c r="E28" s="94">
        <v>50</v>
      </c>
      <c r="F28" s="8">
        <v>3.7</v>
      </c>
      <c r="G28" s="51"/>
      <c r="H28" s="51">
        <f t="shared" si="5"/>
        <v>185</v>
      </c>
      <c r="I28" s="51">
        <f t="shared" si="6"/>
        <v>0</v>
      </c>
    </row>
    <row r="29" spans="2:9">
      <c r="B29" s="3">
        <v>24</v>
      </c>
      <c r="C29" s="6" t="s">
        <v>134</v>
      </c>
      <c r="D29" s="3" t="s">
        <v>277</v>
      </c>
      <c r="E29" s="94">
        <v>30</v>
      </c>
      <c r="F29" s="8">
        <v>10.130000000000001</v>
      </c>
      <c r="G29" s="51"/>
      <c r="H29" s="51">
        <f t="shared" si="5"/>
        <v>303.89999999999998</v>
      </c>
      <c r="I29" s="51">
        <f t="shared" si="6"/>
        <v>0</v>
      </c>
    </row>
    <row r="30" spans="2:9">
      <c r="B30" s="3">
        <v>25</v>
      </c>
      <c r="C30" s="6" t="s">
        <v>135</v>
      </c>
      <c r="D30" s="3" t="s">
        <v>277</v>
      </c>
      <c r="E30" s="94">
        <v>15</v>
      </c>
      <c r="F30" s="8">
        <v>10.130000000000001</v>
      </c>
      <c r="G30" s="51"/>
      <c r="H30" s="51">
        <f t="shared" si="5"/>
        <v>151.94999999999999</v>
      </c>
      <c r="I30" s="51">
        <f t="shared" si="6"/>
        <v>0</v>
      </c>
    </row>
    <row r="31" spans="2:9">
      <c r="B31" s="3">
        <v>26</v>
      </c>
      <c r="C31" s="6" t="s">
        <v>136</v>
      </c>
      <c r="D31" s="3" t="s">
        <v>280</v>
      </c>
      <c r="E31" s="94">
        <v>15</v>
      </c>
      <c r="F31" s="8">
        <v>10.6</v>
      </c>
      <c r="G31" s="51"/>
      <c r="H31" s="51">
        <f t="shared" si="5"/>
        <v>159</v>
      </c>
      <c r="I31" s="51">
        <f t="shared" si="6"/>
        <v>0</v>
      </c>
    </row>
    <row r="32" spans="2:9" s="4" customFormat="1">
      <c r="B32" s="5" t="s">
        <v>122</v>
      </c>
      <c r="C32" s="20"/>
      <c r="D32" s="5"/>
      <c r="E32" s="93"/>
      <c r="F32" s="9"/>
      <c r="G32" s="51"/>
      <c r="H32" s="51"/>
      <c r="I32" s="51"/>
    </row>
    <row r="33" spans="2:9">
      <c r="B33" s="3">
        <v>27</v>
      </c>
      <c r="C33" s="6" t="s">
        <v>137</v>
      </c>
      <c r="D33" s="3" t="s">
        <v>280</v>
      </c>
      <c r="E33" s="94">
        <v>900</v>
      </c>
      <c r="F33" s="8">
        <v>0.95</v>
      </c>
      <c r="G33" s="51"/>
      <c r="H33" s="51">
        <f t="shared" ref="H33:H37" si="7">E33*F33</f>
        <v>855</v>
      </c>
      <c r="I33" s="51">
        <f t="shared" ref="I33:I37" si="8">E33*G33</f>
        <v>0</v>
      </c>
    </row>
    <row r="34" spans="2:9">
      <c r="B34" s="3">
        <v>28</v>
      </c>
      <c r="C34" s="6" t="s">
        <v>8</v>
      </c>
      <c r="D34" s="3" t="s">
        <v>280</v>
      </c>
      <c r="E34" s="94">
        <v>60</v>
      </c>
      <c r="F34" s="8">
        <v>2.12</v>
      </c>
      <c r="G34" s="51"/>
      <c r="H34" s="51">
        <f t="shared" si="7"/>
        <v>127.2</v>
      </c>
      <c r="I34" s="51">
        <f t="shared" si="8"/>
        <v>0</v>
      </c>
    </row>
    <row r="35" spans="2:9">
      <c r="B35" s="3">
        <v>29</v>
      </c>
      <c r="C35" s="6" t="s">
        <v>281</v>
      </c>
      <c r="D35" s="3" t="s">
        <v>280</v>
      </c>
      <c r="E35" s="94">
        <v>5</v>
      </c>
      <c r="F35" s="8">
        <v>8.48</v>
      </c>
      <c r="G35" s="51"/>
      <c r="H35" s="51">
        <f t="shared" si="7"/>
        <v>42.4</v>
      </c>
      <c r="I35" s="51">
        <f t="shared" si="8"/>
        <v>0</v>
      </c>
    </row>
    <row r="36" spans="2:9">
      <c r="B36" s="3">
        <v>30</v>
      </c>
      <c r="C36" s="6" t="s">
        <v>138</v>
      </c>
      <c r="D36" s="3" t="s">
        <v>276</v>
      </c>
      <c r="E36" s="94">
        <v>4</v>
      </c>
      <c r="F36" s="8">
        <v>401.22</v>
      </c>
      <c r="G36" s="51"/>
      <c r="H36" s="51">
        <f t="shared" si="7"/>
        <v>1604.88</v>
      </c>
      <c r="I36" s="51">
        <f t="shared" si="8"/>
        <v>0</v>
      </c>
    </row>
    <row r="37" spans="2:9">
      <c r="B37" s="3">
        <v>31</v>
      </c>
      <c r="C37" s="6" t="s">
        <v>139</v>
      </c>
      <c r="D37" s="3" t="s">
        <v>279</v>
      </c>
      <c r="E37" s="94">
        <v>80</v>
      </c>
      <c r="F37" s="8">
        <v>1.89</v>
      </c>
      <c r="G37" s="51"/>
      <c r="H37" s="51">
        <f t="shared" si="7"/>
        <v>151.19999999999999</v>
      </c>
      <c r="I37" s="51">
        <f t="shared" si="8"/>
        <v>0</v>
      </c>
    </row>
    <row r="38" spans="2:9">
      <c r="B38" s="3">
        <v>32</v>
      </c>
      <c r="C38" s="6" t="s">
        <v>140</v>
      </c>
      <c r="D38" s="3" t="s">
        <v>280</v>
      </c>
      <c r="E38" s="94">
        <v>30</v>
      </c>
      <c r="F38" s="8">
        <v>5.71</v>
      </c>
      <c r="G38" s="51"/>
      <c r="H38" s="51">
        <f>E38*F38</f>
        <v>171.3</v>
      </c>
      <c r="I38" s="51">
        <f>E38*G38</f>
        <v>0</v>
      </c>
    </row>
    <row r="39" spans="2:9" s="31" customFormat="1">
      <c r="B39" s="69">
        <v>33</v>
      </c>
      <c r="C39" s="70" t="s">
        <v>359</v>
      </c>
      <c r="D39" s="69" t="s">
        <v>279</v>
      </c>
      <c r="E39" s="95">
        <v>40</v>
      </c>
      <c r="F39" s="71"/>
      <c r="G39" s="72"/>
      <c r="H39" s="68"/>
      <c r="I39" s="73">
        <f>E39*G39</f>
        <v>0</v>
      </c>
    </row>
    <row r="40" spans="2:9" s="4" customFormat="1">
      <c r="B40" s="5" t="s">
        <v>123</v>
      </c>
      <c r="C40" s="20"/>
      <c r="D40" s="5"/>
      <c r="E40" s="93"/>
      <c r="F40" s="9"/>
      <c r="G40" s="51"/>
      <c r="H40" s="51"/>
      <c r="I40" s="51"/>
    </row>
    <row r="41" spans="2:9">
      <c r="B41" s="3">
        <v>34</v>
      </c>
      <c r="C41" s="6" t="s">
        <v>305</v>
      </c>
      <c r="D41" s="3" t="s">
        <v>279</v>
      </c>
      <c r="E41" s="94">
        <v>40</v>
      </c>
      <c r="F41" s="8">
        <v>3.54</v>
      </c>
      <c r="G41" s="51"/>
      <c r="H41" s="51">
        <f t="shared" ref="H41:H58" si="9">E41*F41</f>
        <v>141.6</v>
      </c>
      <c r="I41" s="51">
        <f t="shared" ref="I41:I58" si="10">E41*G41</f>
        <v>0</v>
      </c>
    </row>
    <row r="42" spans="2:9">
      <c r="B42" s="3">
        <v>35</v>
      </c>
      <c r="C42" s="6" t="s">
        <v>10</v>
      </c>
      <c r="D42" s="3" t="s">
        <v>280</v>
      </c>
      <c r="E42" s="94">
        <v>10</v>
      </c>
      <c r="F42" s="8">
        <v>0.71</v>
      </c>
      <c r="G42" s="51"/>
      <c r="H42" s="51">
        <f t="shared" si="9"/>
        <v>7.1</v>
      </c>
      <c r="I42" s="51">
        <f t="shared" si="10"/>
        <v>0</v>
      </c>
    </row>
    <row r="43" spans="2:9">
      <c r="B43" s="3">
        <v>36</v>
      </c>
      <c r="C43" s="6" t="s">
        <v>11</v>
      </c>
      <c r="D43" s="3" t="s">
        <v>280</v>
      </c>
      <c r="E43" s="94">
        <v>10</v>
      </c>
      <c r="F43" s="8">
        <v>1.27</v>
      </c>
      <c r="G43" s="51"/>
      <c r="H43" s="51">
        <f t="shared" si="9"/>
        <v>12.7</v>
      </c>
      <c r="I43" s="51">
        <f t="shared" si="10"/>
        <v>0</v>
      </c>
    </row>
    <row r="44" spans="2:9">
      <c r="B44" s="3">
        <v>37</v>
      </c>
      <c r="C44" s="6" t="s">
        <v>12</v>
      </c>
      <c r="D44" s="3" t="s">
        <v>280</v>
      </c>
      <c r="E44" s="94">
        <v>10</v>
      </c>
      <c r="F44" s="8">
        <v>2.1800000000000002</v>
      </c>
      <c r="G44" s="51"/>
      <c r="H44" s="51">
        <f t="shared" si="9"/>
        <v>21.8</v>
      </c>
      <c r="I44" s="51">
        <f t="shared" si="10"/>
        <v>0</v>
      </c>
    </row>
    <row r="45" spans="2:9">
      <c r="B45" s="3">
        <v>38</v>
      </c>
      <c r="C45" s="6" t="s">
        <v>13</v>
      </c>
      <c r="D45" s="3" t="s">
        <v>280</v>
      </c>
      <c r="E45" s="94">
        <v>10</v>
      </c>
      <c r="F45" s="8">
        <v>1.8</v>
      </c>
      <c r="G45" s="51"/>
      <c r="H45" s="51">
        <f t="shared" si="9"/>
        <v>18</v>
      </c>
      <c r="I45" s="51">
        <f t="shared" si="10"/>
        <v>0</v>
      </c>
    </row>
    <row r="46" spans="2:9">
      <c r="B46" s="3">
        <v>39</v>
      </c>
      <c r="C46" s="6" t="s">
        <v>14</v>
      </c>
      <c r="D46" s="3" t="s">
        <v>280</v>
      </c>
      <c r="E46" s="94">
        <v>15</v>
      </c>
      <c r="F46" s="8">
        <v>5.83</v>
      </c>
      <c r="G46" s="51"/>
      <c r="H46" s="51">
        <f t="shared" si="9"/>
        <v>87.45</v>
      </c>
      <c r="I46" s="51">
        <f t="shared" si="10"/>
        <v>0</v>
      </c>
    </row>
    <row r="47" spans="2:9">
      <c r="B47" s="3">
        <v>40</v>
      </c>
      <c r="C47" s="6" t="s">
        <v>9</v>
      </c>
      <c r="D47" s="3" t="s">
        <v>279</v>
      </c>
      <c r="E47" s="94">
        <v>40</v>
      </c>
      <c r="F47" s="8">
        <v>3.36</v>
      </c>
      <c r="G47" s="51"/>
      <c r="H47" s="51">
        <f t="shared" si="9"/>
        <v>134.4</v>
      </c>
      <c r="I47" s="51">
        <f t="shared" si="10"/>
        <v>0</v>
      </c>
    </row>
    <row r="48" spans="2:9" ht="45">
      <c r="B48" s="3">
        <v>41</v>
      </c>
      <c r="C48" s="6" t="s">
        <v>278</v>
      </c>
      <c r="D48" s="3" t="s">
        <v>277</v>
      </c>
      <c r="E48" s="94">
        <v>130</v>
      </c>
      <c r="F48" s="8">
        <v>1.56</v>
      </c>
      <c r="G48" s="51"/>
      <c r="H48" s="51">
        <f t="shared" si="9"/>
        <v>202.8</v>
      </c>
      <c r="I48" s="51">
        <f t="shared" si="10"/>
        <v>0</v>
      </c>
    </row>
    <row r="49" spans="2:9">
      <c r="B49" s="3">
        <v>42</v>
      </c>
      <c r="C49" s="6" t="s">
        <v>141</v>
      </c>
      <c r="D49" s="3" t="s">
        <v>276</v>
      </c>
      <c r="E49" s="94">
        <v>4</v>
      </c>
      <c r="F49" s="8">
        <v>70.849999999999994</v>
      </c>
      <c r="G49" s="51"/>
      <c r="H49" s="51">
        <f t="shared" si="9"/>
        <v>283.39999999999998</v>
      </c>
      <c r="I49" s="51">
        <f t="shared" si="10"/>
        <v>0</v>
      </c>
    </row>
    <row r="50" spans="2:9">
      <c r="B50" s="3">
        <v>43</v>
      </c>
      <c r="C50" s="6" t="s">
        <v>142</v>
      </c>
      <c r="D50" s="3" t="s">
        <v>277</v>
      </c>
      <c r="E50" s="94">
        <v>25</v>
      </c>
      <c r="F50" s="8">
        <v>7.67</v>
      </c>
      <c r="G50" s="51"/>
      <c r="H50" s="51">
        <f t="shared" si="9"/>
        <v>191.75</v>
      </c>
      <c r="I50" s="51">
        <f t="shared" si="10"/>
        <v>0</v>
      </c>
    </row>
    <row r="51" spans="2:9">
      <c r="B51" s="3">
        <v>44</v>
      </c>
      <c r="C51" s="6" t="s">
        <v>143</v>
      </c>
      <c r="D51" s="3" t="s">
        <v>277</v>
      </c>
      <c r="E51" s="94">
        <v>25</v>
      </c>
      <c r="F51" s="8">
        <v>13.78</v>
      </c>
      <c r="G51" s="51"/>
      <c r="H51" s="51">
        <f t="shared" si="9"/>
        <v>344.5</v>
      </c>
      <c r="I51" s="51">
        <f t="shared" si="10"/>
        <v>0</v>
      </c>
    </row>
    <row r="52" spans="2:9">
      <c r="B52" s="3">
        <v>45</v>
      </c>
      <c r="C52" s="6" t="s">
        <v>144</v>
      </c>
      <c r="D52" s="3" t="s">
        <v>277</v>
      </c>
      <c r="E52" s="94">
        <v>30</v>
      </c>
      <c r="F52" s="8">
        <v>16.54</v>
      </c>
      <c r="G52" s="51"/>
      <c r="H52" s="51">
        <f t="shared" si="9"/>
        <v>496.2</v>
      </c>
      <c r="I52" s="51">
        <f t="shared" si="10"/>
        <v>0</v>
      </c>
    </row>
    <row r="53" spans="2:9">
      <c r="B53" s="3">
        <v>46</v>
      </c>
      <c r="C53" s="6" t="s">
        <v>358</v>
      </c>
      <c r="D53" s="3" t="s">
        <v>316</v>
      </c>
      <c r="E53" s="94">
        <v>200</v>
      </c>
      <c r="F53" s="8"/>
      <c r="G53" s="51"/>
      <c r="H53" s="51"/>
      <c r="I53" s="51">
        <f t="shared" si="10"/>
        <v>0</v>
      </c>
    </row>
    <row r="54" spans="2:9">
      <c r="B54" s="3">
        <v>47</v>
      </c>
      <c r="C54" s="6" t="s">
        <v>290</v>
      </c>
      <c r="D54" s="3" t="s">
        <v>277</v>
      </c>
      <c r="E54" s="94">
        <v>30</v>
      </c>
      <c r="F54" s="8">
        <v>3.18</v>
      </c>
      <c r="G54" s="51"/>
      <c r="H54" s="51">
        <f t="shared" si="9"/>
        <v>95.4</v>
      </c>
      <c r="I54" s="51">
        <f t="shared" si="10"/>
        <v>0</v>
      </c>
    </row>
    <row r="55" spans="2:9">
      <c r="B55" s="3">
        <v>48</v>
      </c>
      <c r="C55" s="6" t="s">
        <v>145</v>
      </c>
      <c r="D55" s="3" t="s">
        <v>322</v>
      </c>
      <c r="E55" s="94">
        <v>20</v>
      </c>
      <c r="F55" s="8">
        <v>14.17</v>
      </c>
      <c r="G55" s="51"/>
      <c r="H55" s="51">
        <f t="shared" si="9"/>
        <v>283.39999999999998</v>
      </c>
      <c r="I55" s="51">
        <f t="shared" si="10"/>
        <v>0</v>
      </c>
    </row>
    <row r="56" spans="2:9">
      <c r="B56" s="3">
        <v>49</v>
      </c>
      <c r="C56" s="6" t="s">
        <v>146</v>
      </c>
      <c r="D56" s="3" t="s">
        <v>322</v>
      </c>
      <c r="E56" s="94">
        <v>20</v>
      </c>
      <c r="F56" s="8">
        <v>17.71</v>
      </c>
      <c r="G56" s="51"/>
      <c r="H56" s="51">
        <f t="shared" si="9"/>
        <v>354.2</v>
      </c>
      <c r="I56" s="51">
        <f t="shared" si="10"/>
        <v>0</v>
      </c>
    </row>
    <row r="57" spans="2:9">
      <c r="B57" s="3">
        <v>50</v>
      </c>
      <c r="C57" s="6" t="s">
        <v>147</v>
      </c>
      <c r="D57" s="3" t="s">
        <v>322</v>
      </c>
      <c r="E57" s="94">
        <v>10</v>
      </c>
      <c r="F57" s="8">
        <v>33.06</v>
      </c>
      <c r="G57" s="51"/>
      <c r="H57" s="51">
        <f t="shared" si="9"/>
        <v>330.6</v>
      </c>
      <c r="I57" s="51">
        <f t="shared" si="10"/>
        <v>0</v>
      </c>
    </row>
    <row r="58" spans="2:9">
      <c r="B58" s="3">
        <v>51</v>
      </c>
      <c r="C58" s="6" t="s">
        <v>148</v>
      </c>
      <c r="D58" s="3" t="s">
        <v>280</v>
      </c>
      <c r="E58" s="94">
        <v>10</v>
      </c>
      <c r="F58" s="8">
        <v>8.86</v>
      </c>
      <c r="G58" s="51"/>
      <c r="H58" s="51">
        <f t="shared" si="9"/>
        <v>88.6</v>
      </c>
      <c r="I58" s="51">
        <f t="shared" si="10"/>
        <v>0</v>
      </c>
    </row>
    <row r="59" spans="2:9" s="4" customFormat="1">
      <c r="B59" s="5" t="s">
        <v>124</v>
      </c>
      <c r="C59" s="20"/>
      <c r="D59" s="5"/>
      <c r="E59" s="93"/>
      <c r="F59" s="9"/>
      <c r="G59" s="51"/>
      <c r="H59" s="51"/>
      <c r="I59" s="51"/>
    </row>
    <row r="60" spans="2:9">
      <c r="B60" s="3">
        <v>52</v>
      </c>
      <c r="C60" s="6" t="s">
        <v>15</v>
      </c>
      <c r="D60" s="3" t="s">
        <v>280</v>
      </c>
      <c r="E60" s="94">
        <v>60</v>
      </c>
      <c r="F60" s="8">
        <v>16.75</v>
      </c>
      <c r="G60" s="51"/>
      <c r="H60" s="51">
        <f t="shared" ref="H60:H86" si="11">E60*F60</f>
        <v>1005</v>
      </c>
      <c r="I60" s="51">
        <f t="shared" ref="I60:I86" si="12">E60*G60</f>
        <v>0</v>
      </c>
    </row>
    <row r="61" spans="2:9">
      <c r="B61" s="3">
        <v>53</v>
      </c>
      <c r="C61" s="6" t="s">
        <v>16</v>
      </c>
      <c r="D61" s="3" t="s">
        <v>280</v>
      </c>
      <c r="E61" s="94">
        <v>30</v>
      </c>
      <c r="F61" s="8">
        <v>21.9</v>
      </c>
      <c r="G61" s="51"/>
      <c r="H61" s="51">
        <f t="shared" si="11"/>
        <v>657</v>
      </c>
      <c r="I61" s="51">
        <f t="shared" si="12"/>
        <v>0</v>
      </c>
    </row>
    <row r="62" spans="2:9">
      <c r="B62" s="3">
        <v>54</v>
      </c>
      <c r="C62" s="6" t="s">
        <v>149</v>
      </c>
      <c r="D62" s="3" t="s">
        <v>279</v>
      </c>
      <c r="E62" s="94">
        <v>300</v>
      </c>
      <c r="F62" s="8">
        <v>2.12</v>
      </c>
      <c r="G62" s="51"/>
      <c r="H62" s="51">
        <f t="shared" si="11"/>
        <v>636</v>
      </c>
      <c r="I62" s="51">
        <f t="shared" si="12"/>
        <v>0</v>
      </c>
    </row>
    <row r="63" spans="2:9">
      <c r="B63" s="3">
        <v>55</v>
      </c>
      <c r="C63" s="6" t="s">
        <v>150</v>
      </c>
      <c r="D63" s="3" t="s">
        <v>280</v>
      </c>
      <c r="E63" s="94">
        <v>10</v>
      </c>
      <c r="F63" s="8">
        <v>34.78</v>
      </c>
      <c r="G63" s="51"/>
      <c r="H63" s="51">
        <f t="shared" si="11"/>
        <v>347.8</v>
      </c>
      <c r="I63" s="51">
        <f t="shared" si="12"/>
        <v>0</v>
      </c>
    </row>
    <row r="64" spans="2:9">
      <c r="B64" s="3">
        <v>56</v>
      </c>
      <c r="C64" s="6" t="s">
        <v>151</v>
      </c>
      <c r="D64" s="3" t="s">
        <v>316</v>
      </c>
      <c r="E64" s="94">
        <v>270</v>
      </c>
      <c r="F64" s="8">
        <v>1.18</v>
      </c>
      <c r="G64" s="51"/>
      <c r="H64" s="51">
        <f t="shared" si="11"/>
        <v>318.60000000000002</v>
      </c>
      <c r="I64" s="51">
        <f t="shared" si="12"/>
        <v>0</v>
      </c>
    </row>
    <row r="65" spans="2:9">
      <c r="B65" s="3">
        <v>57</v>
      </c>
      <c r="C65" s="6" t="s">
        <v>17</v>
      </c>
      <c r="D65" s="3" t="s">
        <v>316</v>
      </c>
      <c r="E65" s="94">
        <v>150</v>
      </c>
      <c r="F65" s="8">
        <v>1.29</v>
      </c>
      <c r="G65" s="51"/>
      <c r="H65" s="51">
        <f t="shared" si="11"/>
        <v>193.5</v>
      </c>
      <c r="I65" s="51">
        <f t="shared" si="12"/>
        <v>0</v>
      </c>
    </row>
    <row r="66" spans="2:9">
      <c r="B66" s="3">
        <v>58</v>
      </c>
      <c r="C66" s="6" t="s">
        <v>152</v>
      </c>
      <c r="D66" s="3" t="s">
        <v>316</v>
      </c>
      <c r="E66" s="94">
        <v>18</v>
      </c>
      <c r="F66" s="8">
        <v>1.1599999999999999</v>
      </c>
      <c r="G66" s="51"/>
      <c r="H66" s="51">
        <f t="shared" si="11"/>
        <v>20.88</v>
      </c>
      <c r="I66" s="51">
        <f t="shared" si="12"/>
        <v>0</v>
      </c>
    </row>
    <row r="67" spans="2:9">
      <c r="B67" s="3">
        <v>59</v>
      </c>
      <c r="C67" s="6" t="s">
        <v>153</v>
      </c>
      <c r="D67" s="3" t="s">
        <v>316</v>
      </c>
      <c r="E67" s="94">
        <v>40</v>
      </c>
      <c r="F67" s="8">
        <v>2.06</v>
      </c>
      <c r="G67" s="51"/>
      <c r="H67" s="51">
        <f t="shared" si="11"/>
        <v>82.4</v>
      </c>
      <c r="I67" s="51">
        <f t="shared" si="12"/>
        <v>0</v>
      </c>
    </row>
    <row r="68" spans="2:9">
      <c r="B68" s="3">
        <v>60</v>
      </c>
      <c r="C68" s="6" t="s">
        <v>319</v>
      </c>
      <c r="D68" s="3" t="s">
        <v>320</v>
      </c>
      <c r="E68" s="94">
        <v>20</v>
      </c>
      <c r="F68" s="8">
        <v>10.95</v>
      </c>
      <c r="G68" s="51"/>
      <c r="H68" s="51">
        <f t="shared" si="11"/>
        <v>219</v>
      </c>
      <c r="I68" s="51">
        <f t="shared" si="12"/>
        <v>0</v>
      </c>
    </row>
    <row r="69" spans="2:9" ht="30">
      <c r="B69" s="3">
        <v>61</v>
      </c>
      <c r="C69" s="6" t="s">
        <v>154</v>
      </c>
      <c r="D69" s="3" t="s">
        <v>316</v>
      </c>
      <c r="E69" s="94">
        <v>600</v>
      </c>
      <c r="F69" s="8">
        <v>1.59</v>
      </c>
      <c r="G69" s="51"/>
      <c r="H69" s="51">
        <f t="shared" si="11"/>
        <v>954</v>
      </c>
      <c r="I69" s="51">
        <f t="shared" si="12"/>
        <v>0</v>
      </c>
    </row>
    <row r="70" spans="2:9">
      <c r="B70" s="3">
        <v>62</v>
      </c>
      <c r="C70" s="6" t="s">
        <v>155</v>
      </c>
      <c r="D70" s="3" t="s">
        <v>280</v>
      </c>
      <c r="E70" s="94">
        <v>15</v>
      </c>
      <c r="F70" s="8">
        <v>1.59</v>
      </c>
      <c r="G70" s="51"/>
      <c r="H70" s="51">
        <f t="shared" si="11"/>
        <v>23.85</v>
      </c>
      <c r="I70" s="51">
        <f t="shared" si="12"/>
        <v>0</v>
      </c>
    </row>
    <row r="71" spans="2:9">
      <c r="B71" s="3">
        <v>63</v>
      </c>
      <c r="C71" s="6" t="s">
        <v>18</v>
      </c>
      <c r="D71" s="3" t="s">
        <v>280</v>
      </c>
      <c r="E71" s="94">
        <v>10</v>
      </c>
      <c r="F71" s="8">
        <v>3.18</v>
      </c>
      <c r="G71" s="51"/>
      <c r="H71" s="51">
        <f t="shared" si="11"/>
        <v>31.8</v>
      </c>
      <c r="I71" s="51">
        <f t="shared" si="12"/>
        <v>0</v>
      </c>
    </row>
    <row r="72" spans="2:9">
      <c r="B72" s="3">
        <v>64</v>
      </c>
      <c r="C72" s="6" t="s">
        <v>19</v>
      </c>
      <c r="D72" s="3" t="s">
        <v>279</v>
      </c>
      <c r="E72" s="94">
        <v>35</v>
      </c>
      <c r="F72" s="8">
        <v>4.63</v>
      </c>
      <c r="G72" s="51"/>
      <c r="H72" s="51">
        <f t="shared" si="11"/>
        <v>162.05000000000001</v>
      </c>
      <c r="I72" s="51">
        <f t="shared" si="12"/>
        <v>0</v>
      </c>
    </row>
    <row r="73" spans="2:9">
      <c r="B73" s="3">
        <v>65</v>
      </c>
      <c r="C73" s="6" t="s">
        <v>251</v>
      </c>
      <c r="D73" s="3" t="s">
        <v>279</v>
      </c>
      <c r="E73" s="94">
        <v>45</v>
      </c>
      <c r="F73" s="8">
        <v>3.48</v>
      </c>
      <c r="G73" s="51"/>
      <c r="H73" s="51">
        <f t="shared" si="11"/>
        <v>156.6</v>
      </c>
      <c r="I73" s="51">
        <f t="shared" si="12"/>
        <v>0</v>
      </c>
    </row>
    <row r="74" spans="2:9">
      <c r="B74" s="3">
        <v>66</v>
      </c>
      <c r="C74" s="6" t="s">
        <v>252</v>
      </c>
      <c r="D74" s="3" t="s">
        <v>279</v>
      </c>
      <c r="E74" s="94">
        <v>45</v>
      </c>
      <c r="F74" s="8">
        <v>4.24</v>
      </c>
      <c r="G74" s="51"/>
      <c r="H74" s="51">
        <f t="shared" si="11"/>
        <v>190.8</v>
      </c>
      <c r="I74" s="51">
        <f t="shared" si="12"/>
        <v>0</v>
      </c>
    </row>
    <row r="75" spans="2:9">
      <c r="B75" s="3">
        <v>67</v>
      </c>
      <c r="C75" s="6" t="s">
        <v>306</v>
      </c>
      <c r="D75" s="3" t="s">
        <v>279</v>
      </c>
      <c r="E75" s="94">
        <v>150</v>
      </c>
      <c r="F75" s="8">
        <v>2.3199999999999998</v>
      </c>
      <c r="G75" s="51"/>
      <c r="H75" s="51">
        <f t="shared" si="11"/>
        <v>348</v>
      </c>
      <c r="I75" s="51">
        <f t="shared" si="12"/>
        <v>0</v>
      </c>
    </row>
    <row r="76" spans="2:9">
      <c r="B76" s="3">
        <v>68</v>
      </c>
      <c r="C76" s="6" t="s">
        <v>307</v>
      </c>
      <c r="D76" s="3" t="s">
        <v>279</v>
      </c>
      <c r="E76" s="94">
        <v>80</v>
      </c>
      <c r="F76" s="8">
        <v>3.22</v>
      </c>
      <c r="G76" s="51"/>
      <c r="H76" s="51">
        <f t="shared" si="11"/>
        <v>257.60000000000002</v>
      </c>
      <c r="I76" s="51">
        <f t="shared" si="12"/>
        <v>0</v>
      </c>
    </row>
    <row r="77" spans="2:9">
      <c r="B77" s="3">
        <v>69</v>
      </c>
      <c r="C77" s="6" t="s">
        <v>356</v>
      </c>
      <c r="D77" s="3" t="s">
        <v>316</v>
      </c>
      <c r="E77" s="94">
        <v>300</v>
      </c>
      <c r="F77" s="8"/>
      <c r="G77" s="51"/>
      <c r="H77" s="51"/>
      <c r="I77" s="51">
        <f t="shared" si="12"/>
        <v>0</v>
      </c>
    </row>
    <row r="78" spans="2:9">
      <c r="B78" s="3">
        <v>70</v>
      </c>
      <c r="C78" s="6" t="s">
        <v>357</v>
      </c>
      <c r="D78" s="3" t="s">
        <v>279</v>
      </c>
      <c r="E78" s="94">
        <v>25</v>
      </c>
      <c r="F78" s="8"/>
      <c r="G78" s="51"/>
      <c r="H78" s="51"/>
      <c r="I78" s="51">
        <f t="shared" si="12"/>
        <v>0</v>
      </c>
    </row>
    <row r="79" spans="2:9" ht="30">
      <c r="B79" s="3">
        <v>71</v>
      </c>
      <c r="C79" s="6" t="s">
        <v>253</v>
      </c>
      <c r="D79" s="3" t="s">
        <v>280</v>
      </c>
      <c r="E79" s="94">
        <v>25</v>
      </c>
      <c r="F79" s="8">
        <v>2.65</v>
      </c>
      <c r="G79" s="51"/>
      <c r="H79" s="51">
        <f t="shared" si="11"/>
        <v>66.25</v>
      </c>
      <c r="I79" s="51">
        <f t="shared" si="12"/>
        <v>0</v>
      </c>
    </row>
    <row r="80" spans="2:9" ht="30">
      <c r="B80" s="3">
        <v>72</v>
      </c>
      <c r="C80" s="6" t="s">
        <v>254</v>
      </c>
      <c r="D80" s="3" t="s">
        <v>280</v>
      </c>
      <c r="E80" s="94">
        <v>25</v>
      </c>
      <c r="F80" s="8">
        <v>3.73</v>
      </c>
      <c r="G80" s="51"/>
      <c r="H80" s="51">
        <f t="shared" si="11"/>
        <v>93.25</v>
      </c>
      <c r="I80" s="51">
        <f t="shared" si="12"/>
        <v>0</v>
      </c>
    </row>
    <row r="81" spans="2:9">
      <c r="B81" s="3">
        <v>73</v>
      </c>
      <c r="C81" s="6" t="s">
        <v>20</v>
      </c>
      <c r="D81" s="3" t="s">
        <v>280</v>
      </c>
      <c r="E81" s="94">
        <v>15</v>
      </c>
      <c r="F81" s="8">
        <v>0.19</v>
      </c>
      <c r="G81" s="51"/>
      <c r="H81" s="51">
        <f t="shared" si="11"/>
        <v>2.85</v>
      </c>
      <c r="I81" s="51">
        <f t="shared" si="12"/>
        <v>0</v>
      </c>
    </row>
    <row r="82" spans="2:9">
      <c r="B82" s="3">
        <v>74</v>
      </c>
      <c r="C82" s="6" t="s">
        <v>21</v>
      </c>
      <c r="D82" s="3" t="s">
        <v>280</v>
      </c>
      <c r="E82" s="94">
        <v>15</v>
      </c>
      <c r="F82" s="8">
        <v>0.27</v>
      </c>
      <c r="G82" s="51"/>
      <c r="H82" s="51">
        <f t="shared" si="11"/>
        <v>4.05</v>
      </c>
      <c r="I82" s="51">
        <f t="shared" si="12"/>
        <v>0</v>
      </c>
    </row>
    <row r="83" spans="2:9">
      <c r="B83" s="3">
        <v>75</v>
      </c>
      <c r="C83" s="6" t="s">
        <v>22</v>
      </c>
      <c r="D83" s="3" t="s">
        <v>280</v>
      </c>
      <c r="E83" s="94">
        <v>15</v>
      </c>
      <c r="F83" s="8">
        <v>0.16</v>
      </c>
      <c r="G83" s="51"/>
      <c r="H83" s="51">
        <f t="shared" si="11"/>
        <v>2.4</v>
      </c>
      <c r="I83" s="51">
        <f t="shared" si="12"/>
        <v>0</v>
      </c>
    </row>
    <row r="84" spans="2:9">
      <c r="B84" s="3">
        <v>76</v>
      </c>
      <c r="C84" s="6" t="s">
        <v>23</v>
      </c>
      <c r="D84" s="3" t="s">
        <v>280</v>
      </c>
      <c r="E84" s="94">
        <v>10</v>
      </c>
      <c r="F84" s="8">
        <v>1.59</v>
      </c>
      <c r="G84" s="51"/>
      <c r="H84" s="51">
        <f t="shared" si="11"/>
        <v>15.9</v>
      </c>
      <c r="I84" s="51">
        <f t="shared" si="12"/>
        <v>0</v>
      </c>
    </row>
    <row r="85" spans="2:9">
      <c r="B85" s="3">
        <v>77</v>
      </c>
      <c r="C85" s="6" t="s">
        <v>24</v>
      </c>
      <c r="D85" s="3" t="s">
        <v>280</v>
      </c>
      <c r="E85" s="94">
        <v>5</v>
      </c>
      <c r="F85" s="8">
        <v>3.87</v>
      </c>
      <c r="G85" s="51"/>
      <c r="H85" s="51">
        <f t="shared" si="11"/>
        <v>19.350000000000001</v>
      </c>
      <c r="I85" s="51">
        <f t="shared" si="12"/>
        <v>0</v>
      </c>
    </row>
    <row r="86" spans="2:9">
      <c r="B86" s="3">
        <v>78</v>
      </c>
      <c r="C86" s="6" t="s">
        <v>25</v>
      </c>
      <c r="D86" s="3" t="s">
        <v>316</v>
      </c>
      <c r="E86" s="94">
        <v>40</v>
      </c>
      <c r="F86" s="8">
        <v>5.28</v>
      </c>
      <c r="G86" s="51"/>
      <c r="H86" s="51">
        <f t="shared" si="11"/>
        <v>211.2</v>
      </c>
      <c r="I86" s="51">
        <f t="shared" si="12"/>
        <v>0</v>
      </c>
    </row>
    <row r="87" spans="2:9" s="76" customFormat="1">
      <c r="B87" s="74" t="s">
        <v>125</v>
      </c>
      <c r="C87" s="23"/>
      <c r="D87" s="74"/>
      <c r="E87" s="96"/>
      <c r="F87" s="75"/>
      <c r="G87" s="73"/>
      <c r="H87" s="73"/>
      <c r="I87" s="73"/>
    </row>
    <row r="88" spans="2:9">
      <c r="B88" s="3">
        <v>79</v>
      </c>
      <c r="C88" s="6" t="s">
        <v>156</v>
      </c>
      <c r="D88" s="3" t="s">
        <v>280</v>
      </c>
      <c r="E88" s="94">
        <v>80</v>
      </c>
      <c r="F88" s="8">
        <v>7.42</v>
      </c>
      <c r="G88" s="51"/>
      <c r="H88" s="51">
        <f t="shared" ref="H88:H116" si="13">E88*F88</f>
        <v>593.6</v>
      </c>
      <c r="I88" s="51">
        <f t="shared" ref="I88:I133" si="14">E88*G88</f>
        <v>0</v>
      </c>
    </row>
    <row r="89" spans="2:9">
      <c r="B89" s="3">
        <v>80</v>
      </c>
      <c r="C89" s="6" t="s">
        <v>157</v>
      </c>
      <c r="D89" s="3" t="s">
        <v>280</v>
      </c>
      <c r="E89" s="94">
        <v>10</v>
      </c>
      <c r="F89" s="8">
        <v>31.8</v>
      </c>
      <c r="G89" s="51"/>
      <c r="H89" s="51">
        <f t="shared" si="13"/>
        <v>318</v>
      </c>
      <c r="I89" s="51">
        <f t="shared" si="14"/>
        <v>0</v>
      </c>
    </row>
    <row r="90" spans="2:9">
      <c r="B90" s="3">
        <v>81</v>
      </c>
      <c r="C90" s="6" t="s">
        <v>159</v>
      </c>
      <c r="D90" s="3" t="s">
        <v>279</v>
      </c>
      <c r="E90" s="94">
        <v>40</v>
      </c>
      <c r="F90" s="8">
        <v>1.27</v>
      </c>
      <c r="G90" s="51"/>
      <c r="H90" s="51">
        <f t="shared" si="13"/>
        <v>50.8</v>
      </c>
      <c r="I90" s="51">
        <f t="shared" si="14"/>
        <v>0</v>
      </c>
    </row>
    <row r="91" spans="2:9">
      <c r="B91" s="3">
        <v>82</v>
      </c>
      <c r="C91" s="6" t="s">
        <v>160</v>
      </c>
      <c r="D91" s="3" t="s">
        <v>279</v>
      </c>
      <c r="E91" s="94">
        <v>40</v>
      </c>
      <c r="F91" s="8">
        <v>1.37</v>
      </c>
      <c r="G91" s="51"/>
      <c r="H91" s="51">
        <f t="shared" si="13"/>
        <v>54.8</v>
      </c>
      <c r="I91" s="51">
        <f t="shared" si="14"/>
        <v>0</v>
      </c>
    </row>
    <row r="92" spans="2:9">
      <c r="B92" s="3">
        <v>83</v>
      </c>
      <c r="C92" s="6" t="s">
        <v>158</v>
      </c>
      <c r="D92" s="3" t="s">
        <v>279</v>
      </c>
      <c r="E92" s="94">
        <v>80</v>
      </c>
      <c r="F92" s="8">
        <v>1.17</v>
      </c>
      <c r="G92" s="51"/>
      <c r="H92" s="51">
        <f t="shared" si="13"/>
        <v>93.6</v>
      </c>
      <c r="I92" s="51">
        <f t="shared" si="14"/>
        <v>0</v>
      </c>
    </row>
    <row r="93" spans="2:9">
      <c r="B93" s="3">
        <v>84</v>
      </c>
      <c r="C93" s="6" t="s">
        <v>291</v>
      </c>
      <c r="D93" s="3" t="s">
        <v>279</v>
      </c>
      <c r="E93" s="94">
        <v>80</v>
      </c>
      <c r="F93" s="8">
        <v>0.85</v>
      </c>
      <c r="G93" s="51"/>
      <c r="H93" s="51">
        <f t="shared" si="13"/>
        <v>68</v>
      </c>
      <c r="I93" s="51">
        <f t="shared" si="14"/>
        <v>0</v>
      </c>
    </row>
    <row r="94" spans="2:9">
      <c r="B94" s="3">
        <v>85</v>
      </c>
      <c r="C94" s="6" t="s">
        <v>292</v>
      </c>
      <c r="D94" s="3" t="s">
        <v>279</v>
      </c>
      <c r="E94" s="94">
        <v>80</v>
      </c>
      <c r="F94" s="8">
        <v>1.17</v>
      </c>
      <c r="G94" s="51"/>
      <c r="H94" s="51">
        <f t="shared" si="13"/>
        <v>93.6</v>
      </c>
      <c r="I94" s="51">
        <f t="shared" si="14"/>
        <v>0</v>
      </c>
    </row>
    <row r="95" spans="2:9">
      <c r="B95" s="3">
        <v>86</v>
      </c>
      <c r="C95" s="6" t="s">
        <v>162</v>
      </c>
      <c r="D95" s="3" t="s">
        <v>280</v>
      </c>
      <c r="E95" s="94">
        <v>40</v>
      </c>
      <c r="F95" s="8">
        <v>0.21</v>
      </c>
      <c r="G95" s="51"/>
      <c r="H95" s="51">
        <f t="shared" si="13"/>
        <v>8.4</v>
      </c>
      <c r="I95" s="51">
        <f t="shared" si="14"/>
        <v>0</v>
      </c>
    </row>
    <row r="96" spans="2:9">
      <c r="B96" s="3">
        <v>87</v>
      </c>
      <c r="C96" s="6" t="s">
        <v>293</v>
      </c>
      <c r="D96" s="3" t="s">
        <v>280</v>
      </c>
      <c r="E96" s="94">
        <v>10</v>
      </c>
      <c r="F96" s="8">
        <v>3.76</v>
      </c>
      <c r="G96" s="51"/>
      <c r="H96" s="51">
        <f t="shared" si="13"/>
        <v>37.6</v>
      </c>
      <c r="I96" s="51">
        <f t="shared" si="14"/>
        <v>0</v>
      </c>
    </row>
    <row r="97" spans="2:9">
      <c r="B97" s="3">
        <v>88</v>
      </c>
      <c r="C97" s="6" t="s">
        <v>163</v>
      </c>
      <c r="D97" s="3" t="s">
        <v>280</v>
      </c>
      <c r="E97" s="94">
        <v>25</v>
      </c>
      <c r="F97" s="8">
        <v>0.45</v>
      </c>
      <c r="G97" s="51"/>
      <c r="H97" s="51">
        <f t="shared" si="13"/>
        <v>11.25</v>
      </c>
      <c r="I97" s="51">
        <f t="shared" si="14"/>
        <v>0</v>
      </c>
    </row>
    <row r="98" spans="2:9">
      <c r="B98" s="3">
        <v>89</v>
      </c>
      <c r="C98" s="6" t="s">
        <v>161</v>
      </c>
      <c r="D98" s="3" t="s">
        <v>280</v>
      </c>
      <c r="E98" s="94">
        <v>380</v>
      </c>
      <c r="F98" s="8">
        <v>0.01</v>
      </c>
      <c r="G98" s="51"/>
      <c r="H98" s="51">
        <f t="shared" si="13"/>
        <v>3.8</v>
      </c>
      <c r="I98" s="51">
        <f t="shared" si="14"/>
        <v>0</v>
      </c>
    </row>
    <row r="99" spans="2:9">
      <c r="B99" s="3">
        <v>90</v>
      </c>
      <c r="C99" s="6" t="s">
        <v>164</v>
      </c>
      <c r="D99" s="3" t="s">
        <v>280</v>
      </c>
      <c r="E99" s="94">
        <v>10</v>
      </c>
      <c r="F99" s="8">
        <v>4.24</v>
      </c>
      <c r="G99" s="51"/>
      <c r="H99" s="51">
        <f t="shared" si="13"/>
        <v>42.4</v>
      </c>
      <c r="I99" s="51">
        <f t="shared" si="14"/>
        <v>0</v>
      </c>
    </row>
    <row r="100" spans="2:9">
      <c r="B100" s="3">
        <v>91</v>
      </c>
      <c r="C100" s="6" t="s">
        <v>321</v>
      </c>
      <c r="D100" s="3" t="s">
        <v>280</v>
      </c>
      <c r="E100" s="94">
        <v>10</v>
      </c>
      <c r="F100" s="8">
        <v>2.65</v>
      </c>
      <c r="G100" s="51"/>
      <c r="H100" s="51">
        <f t="shared" si="13"/>
        <v>26.5</v>
      </c>
      <c r="I100" s="51">
        <f t="shared" si="14"/>
        <v>0</v>
      </c>
    </row>
    <row r="101" spans="2:9">
      <c r="B101" s="3">
        <v>92</v>
      </c>
      <c r="C101" s="6" t="s">
        <v>26</v>
      </c>
      <c r="D101" s="3" t="s">
        <v>316</v>
      </c>
      <c r="E101" s="94">
        <v>30</v>
      </c>
      <c r="F101" s="8">
        <v>1.52</v>
      </c>
      <c r="G101" s="51"/>
      <c r="H101" s="51">
        <f t="shared" si="13"/>
        <v>45.6</v>
      </c>
      <c r="I101" s="51">
        <f t="shared" si="14"/>
        <v>0</v>
      </c>
    </row>
    <row r="102" spans="2:9">
      <c r="B102" s="3">
        <v>93</v>
      </c>
      <c r="C102" s="6" t="s">
        <v>27</v>
      </c>
      <c r="D102" s="3" t="s">
        <v>280</v>
      </c>
      <c r="E102" s="94">
        <v>80</v>
      </c>
      <c r="F102" s="8">
        <v>0.14000000000000001</v>
      </c>
      <c r="G102" s="51"/>
      <c r="H102" s="51">
        <f t="shared" si="13"/>
        <v>11.2</v>
      </c>
      <c r="I102" s="51">
        <f t="shared" si="14"/>
        <v>0</v>
      </c>
    </row>
    <row r="103" spans="2:9">
      <c r="B103" s="3">
        <v>94</v>
      </c>
      <c r="C103" s="6" t="s">
        <v>28</v>
      </c>
      <c r="D103" s="3" t="s">
        <v>280</v>
      </c>
      <c r="E103" s="94">
        <v>80</v>
      </c>
      <c r="F103" s="8">
        <v>0.19</v>
      </c>
      <c r="G103" s="51"/>
      <c r="H103" s="51">
        <f t="shared" si="13"/>
        <v>15.2</v>
      </c>
      <c r="I103" s="51">
        <f t="shared" si="14"/>
        <v>0</v>
      </c>
    </row>
    <row r="104" spans="2:9" ht="30">
      <c r="B104" s="3">
        <v>95</v>
      </c>
      <c r="C104" s="6" t="s">
        <v>323</v>
      </c>
      <c r="D104" s="3" t="s">
        <v>325</v>
      </c>
      <c r="E104" s="94">
        <v>10</v>
      </c>
      <c r="F104" s="8">
        <v>4.66</v>
      </c>
      <c r="G104" s="51"/>
      <c r="H104" s="51">
        <f t="shared" si="13"/>
        <v>46.6</v>
      </c>
      <c r="I104" s="51">
        <f t="shared" si="14"/>
        <v>0</v>
      </c>
    </row>
    <row r="105" spans="2:9">
      <c r="B105" s="3">
        <v>96</v>
      </c>
      <c r="C105" s="6" t="s">
        <v>324</v>
      </c>
      <c r="D105" s="3" t="s">
        <v>325</v>
      </c>
      <c r="E105" s="94">
        <v>10</v>
      </c>
      <c r="F105" s="8">
        <v>1.59</v>
      </c>
      <c r="G105" s="51"/>
      <c r="H105" s="51">
        <f t="shared" si="13"/>
        <v>15.9</v>
      </c>
      <c r="I105" s="51">
        <f t="shared" si="14"/>
        <v>0</v>
      </c>
    </row>
    <row r="106" spans="2:9">
      <c r="B106" s="3">
        <v>97</v>
      </c>
      <c r="C106" s="6" t="s">
        <v>165</v>
      </c>
      <c r="D106" s="3" t="s">
        <v>280</v>
      </c>
      <c r="E106" s="94">
        <v>40</v>
      </c>
      <c r="F106" s="8">
        <v>0.94</v>
      </c>
      <c r="G106" s="51"/>
      <c r="H106" s="51">
        <f t="shared" si="13"/>
        <v>37.6</v>
      </c>
      <c r="I106" s="51">
        <f t="shared" si="14"/>
        <v>0</v>
      </c>
    </row>
    <row r="107" spans="2:9">
      <c r="B107" s="3">
        <v>98</v>
      </c>
      <c r="C107" s="6" t="s">
        <v>166</v>
      </c>
      <c r="D107" s="3" t="s">
        <v>280</v>
      </c>
      <c r="E107" s="94">
        <v>40</v>
      </c>
      <c r="F107" s="8">
        <v>1.75</v>
      </c>
      <c r="G107" s="51"/>
      <c r="H107" s="51">
        <f t="shared" si="13"/>
        <v>70</v>
      </c>
      <c r="I107" s="51">
        <f t="shared" si="14"/>
        <v>0</v>
      </c>
    </row>
    <row r="108" spans="2:9">
      <c r="B108" s="3">
        <v>99</v>
      </c>
      <c r="C108" s="6" t="s">
        <v>29</v>
      </c>
      <c r="D108" s="3" t="s">
        <v>280</v>
      </c>
      <c r="E108" s="94">
        <v>230</v>
      </c>
      <c r="F108" s="8">
        <v>0.01</v>
      </c>
      <c r="G108" s="51"/>
      <c r="H108" s="51">
        <f t="shared" si="13"/>
        <v>2.2999999999999998</v>
      </c>
      <c r="I108" s="51">
        <f t="shared" si="14"/>
        <v>0</v>
      </c>
    </row>
    <row r="109" spans="2:9">
      <c r="B109" s="3">
        <v>100</v>
      </c>
      <c r="C109" s="6" t="s">
        <v>167</v>
      </c>
      <c r="D109" s="3" t="s">
        <v>280</v>
      </c>
      <c r="E109" s="94">
        <v>80</v>
      </c>
      <c r="F109" s="8">
        <v>0.02</v>
      </c>
      <c r="G109" s="51"/>
      <c r="H109" s="51">
        <f t="shared" si="13"/>
        <v>1.6</v>
      </c>
      <c r="I109" s="51">
        <f t="shared" si="14"/>
        <v>0</v>
      </c>
    </row>
    <row r="110" spans="2:9">
      <c r="B110" s="3">
        <v>101</v>
      </c>
      <c r="C110" s="6" t="s">
        <v>168</v>
      </c>
      <c r="D110" s="3" t="s">
        <v>280</v>
      </c>
      <c r="E110" s="94">
        <v>80</v>
      </c>
      <c r="F110" s="8">
        <v>0.02</v>
      </c>
      <c r="G110" s="51"/>
      <c r="H110" s="51">
        <f t="shared" si="13"/>
        <v>1.6</v>
      </c>
      <c r="I110" s="51">
        <f t="shared" si="14"/>
        <v>0</v>
      </c>
    </row>
    <row r="111" spans="2:9">
      <c r="B111" s="3">
        <v>102</v>
      </c>
      <c r="C111" s="6" t="s">
        <v>169</v>
      </c>
      <c r="D111" s="3" t="s">
        <v>280</v>
      </c>
      <c r="E111" s="94">
        <v>80</v>
      </c>
      <c r="F111" s="8">
        <v>0.02</v>
      </c>
      <c r="G111" s="51"/>
      <c r="H111" s="51">
        <f t="shared" si="13"/>
        <v>1.6</v>
      </c>
      <c r="I111" s="51">
        <f t="shared" si="14"/>
        <v>0</v>
      </c>
    </row>
    <row r="112" spans="2:9">
      <c r="B112" s="3">
        <v>103</v>
      </c>
      <c r="C112" s="6" t="s">
        <v>30</v>
      </c>
      <c r="D112" s="3" t="s">
        <v>280</v>
      </c>
      <c r="E112" s="94">
        <v>80</v>
      </c>
      <c r="F112" s="8">
        <v>0.08</v>
      </c>
      <c r="G112" s="51"/>
      <c r="H112" s="51">
        <f t="shared" si="13"/>
        <v>6.4</v>
      </c>
      <c r="I112" s="51">
        <f t="shared" si="14"/>
        <v>0</v>
      </c>
    </row>
    <row r="113" spans="2:9">
      <c r="B113" s="3">
        <v>104</v>
      </c>
      <c r="C113" s="6" t="s">
        <v>31</v>
      </c>
      <c r="D113" s="3" t="s">
        <v>280</v>
      </c>
      <c r="E113" s="94">
        <v>80</v>
      </c>
      <c r="F113" s="8">
        <v>0.03</v>
      </c>
      <c r="G113" s="51"/>
      <c r="H113" s="51">
        <f t="shared" si="13"/>
        <v>2.4</v>
      </c>
      <c r="I113" s="51">
        <f t="shared" si="14"/>
        <v>0</v>
      </c>
    </row>
    <row r="114" spans="2:9">
      <c r="B114" s="3">
        <v>105</v>
      </c>
      <c r="C114" s="6" t="s">
        <v>32</v>
      </c>
      <c r="D114" s="3" t="s">
        <v>280</v>
      </c>
      <c r="E114" s="94">
        <v>150</v>
      </c>
      <c r="F114" s="8">
        <v>0.02</v>
      </c>
      <c r="G114" s="51"/>
      <c r="H114" s="51">
        <f t="shared" si="13"/>
        <v>3</v>
      </c>
      <c r="I114" s="51">
        <f t="shared" si="14"/>
        <v>0</v>
      </c>
    </row>
    <row r="115" spans="2:9">
      <c r="B115" s="3">
        <v>106</v>
      </c>
      <c r="C115" s="6" t="s">
        <v>33</v>
      </c>
      <c r="D115" s="3" t="s">
        <v>280</v>
      </c>
      <c r="E115" s="94">
        <v>40</v>
      </c>
      <c r="F115" s="8">
        <v>2.2200000000000002</v>
      </c>
      <c r="G115" s="51"/>
      <c r="H115" s="51">
        <f t="shared" si="13"/>
        <v>88.8</v>
      </c>
      <c r="I115" s="51">
        <f t="shared" si="14"/>
        <v>0</v>
      </c>
    </row>
    <row r="116" spans="2:9">
      <c r="B116" s="3">
        <v>107</v>
      </c>
      <c r="C116" s="6" t="s">
        <v>34</v>
      </c>
      <c r="D116" s="3" t="s">
        <v>280</v>
      </c>
      <c r="E116" s="94">
        <v>80</v>
      </c>
      <c r="F116" s="8">
        <v>0.08</v>
      </c>
      <c r="G116" s="51"/>
      <c r="H116" s="51">
        <f t="shared" si="13"/>
        <v>6.4</v>
      </c>
      <c r="I116" s="51">
        <f t="shared" si="14"/>
        <v>0</v>
      </c>
    </row>
    <row r="117" spans="2:9" s="4" customFormat="1">
      <c r="B117" s="5" t="s">
        <v>126</v>
      </c>
      <c r="C117" s="20"/>
      <c r="D117" s="5"/>
      <c r="E117" s="93"/>
      <c r="F117" s="9"/>
      <c r="G117" s="51"/>
      <c r="H117" s="51"/>
      <c r="I117" s="51">
        <f t="shared" si="14"/>
        <v>0</v>
      </c>
    </row>
    <row r="118" spans="2:9">
      <c r="B118" s="3">
        <v>108</v>
      </c>
      <c r="C118" s="6" t="s">
        <v>336</v>
      </c>
      <c r="D118" s="3" t="s">
        <v>280</v>
      </c>
      <c r="E118" s="94">
        <v>40</v>
      </c>
      <c r="F118" s="8">
        <v>5.53</v>
      </c>
      <c r="G118" s="51"/>
      <c r="H118" s="51">
        <f t="shared" ref="H118:H133" si="15">E118*F118</f>
        <v>221.2</v>
      </c>
      <c r="I118" s="51">
        <f t="shared" si="14"/>
        <v>0</v>
      </c>
    </row>
    <row r="119" spans="2:9">
      <c r="B119" s="3">
        <v>109</v>
      </c>
      <c r="C119" s="6" t="s">
        <v>328</v>
      </c>
      <c r="D119" s="3" t="s">
        <v>280</v>
      </c>
      <c r="E119" s="94">
        <v>10</v>
      </c>
      <c r="F119" s="8">
        <v>9.15</v>
      </c>
      <c r="G119" s="51"/>
      <c r="H119" s="51">
        <f t="shared" si="15"/>
        <v>91.5</v>
      </c>
      <c r="I119" s="51">
        <f t="shared" si="14"/>
        <v>0</v>
      </c>
    </row>
    <row r="120" spans="2:9">
      <c r="B120" s="3">
        <v>110</v>
      </c>
      <c r="C120" s="6" t="s">
        <v>329</v>
      </c>
      <c r="D120" s="3" t="s">
        <v>280</v>
      </c>
      <c r="E120" s="94">
        <v>5</v>
      </c>
      <c r="F120" s="8">
        <v>41.17</v>
      </c>
      <c r="G120" s="51"/>
      <c r="H120" s="51">
        <f t="shared" si="15"/>
        <v>205.85</v>
      </c>
      <c r="I120" s="51">
        <f t="shared" si="14"/>
        <v>0</v>
      </c>
    </row>
    <row r="121" spans="2:9">
      <c r="B121" s="3">
        <v>111</v>
      </c>
      <c r="C121" s="6" t="s">
        <v>330</v>
      </c>
      <c r="D121" s="3" t="s">
        <v>280</v>
      </c>
      <c r="E121" s="94">
        <v>40</v>
      </c>
      <c r="F121" s="8">
        <v>47.7</v>
      </c>
      <c r="G121" s="51"/>
      <c r="H121" s="51">
        <f t="shared" si="15"/>
        <v>1908</v>
      </c>
      <c r="I121" s="51">
        <f t="shared" si="14"/>
        <v>0</v>
      </c>
    </row>
    <row r="122" spans="2:9">
      <c r="B122" s="3">
        <v>112</v>
      </c>
      <c r="C122" s="6" t="s">
        <v>351</v>
      </c>
      <c r="D122" s="3" t="s">
        <v>280</v>
      </c>
      <c r="E122" s="94">
        <v>45</v>
      </c>
      <c r="F122" s="8">
        <v>18.02</v>
      </c>
      <c r="G122" s="51"/>
      <c r="H122" s="51">
        <f t="shared" si="15"/>
        <v>810.9</v>
      </c>
      <c r="I122" s="51">
        <f t="shared" si="14"/>
        <v>0</v>
      </c>
    </row>
    <row r="123" spans="2:9">
      <c r="B123" s="3">
        <v>113</v>
      </c>
      <c r="C123" s="6" t="s">
        <v>326</v>
      </c>
      <c r="D123" s="3" t="s">
        <v>280</v>
      </c>
      <c r="E123" s="94">
        <v>50</v>
      </c>
      <c r="F123" s="8">
        <v>25.16</v>
      </c>
      <c r="G123" s="51"/>
      <c r="H123" s="51">
        <f t="shared" si="15"/>
        <v>1258</v>
      </c>
      <c r="I123" s="51">
        <f t="shared" si="14"/>
        <v>0</v>
      </c>
    </row>
    <row r="124" spans="2:9">
      <c r="B124" s="3">
        <v>114</v>
      </c>
      <c r="C124" s="6" t="s">
        <v>352</v>
      </c>
      <c r="D124" s="3" t="s">
        <v>280</v>
      </c>
      <c r="E124" s="94">
        <v>50</v>
      </c>
      <c r="F124" s="8">
        <v>13.73</v>
      </c>
      <c r="G124" s="51"/>
      <c r="H124" s="51">
        <f t="shared" si="15"/>
        <v>686.5</v>
      </c>
      <c r="I124" s="51">
        <f t="shared" si="14"/>
        <v>0</v>
      </c>
    </row>
    <row r="125" spans="2:9">
      <c r="B125" s="3">
        <v>115</v>
      </c>
      <c r="C125" s="6" t="s">
        <v>327</v>
      </c>
      <c r="D125" s="3" t="s">
        <v>280</v>
      </c>
      <c r="E125" s="94">
        <v>5</v>
      </c>
      <c r="F125" s="8">
        <v>5.3</v>
      </c>
      <c r="G125" s="51"/>
      <c r="H125" s="51">
        <f t="shared" si="15"/>
        <v>26.5</v>
      </c>
      <c r="I125" s="51">
        <f t="shared" si="14"/>
        <v>0</v>
      </c>
    </row>
    <row r="126" spans="2:9">
      <c r="B126" s="3">
        <v>116</v>
      </c>
      <c r="C126" s="6" t="s">
        <v>35</v>
      </c>
      <c r="D126" s="3" t="s">
        <v>280</v>
      </c>
      <c r="E126" s="94">
        <v>25</v>
      </c>
      <c r="F126" s="8">
        <v>1.26</v>
      </c>
      <c r="G126" s="51"/>
      <c r="H126" s="51">
        <f t="shared" si="15"/>
        <v>31.5</v>
      </c>
      <c r="I126" s="51">
        <f t="shared" si="14"/>
        <v>0</v>
      </c>
    </row>
    <row r="127" spans="2:9">
      <c r="B127" s="3">
        <v>117</v>
      </c>
      <c r="C127" s="6" t="s">
        <v>337</v>
      </c>
      <c r="D127" s="3" t="s">
        <v>280</v>
      </c>
      <c r="E127" s="94">
        <v>25</v>
      </c>
      <c r="F127" s="8">
        <v>2.54</v>
      </c>
      <c r="G127" s="51"/>
      <c r="H127" s="51">
        <f t="shared" si="15"/>
        <v>63.5</v>
      </c>
      <c r="I127" s="51">
        <f t="shared" si="14"/>
        <v>0</v>
      </c>
    </row>
    <row r="128" spans="2:9">
      <c r="B128" s="3">
        <v>118</v>
      </c>
      <c r="C128" s="6" t="s">
        <v>331</v>
      </c>
      <c r="D128" s="3" t="s">
        <v>320</v>
      </c>
      <c r="E128" s="94">
        <v>10</v>
      </c>
      <c r="F128" s="8">
        <v>2.2599999999999998</v>
      </c>
      <c r="G128" s="51"/>
      <c r="H128" s="51">
        <f t="shared" si="15"/>
        <v>22.6</v>
      </c>
      <c r="I128" s="51">
        <f t="shared" si="14"/>
        <v>0</v>
      </c>
    </row>
    <row r="129" spans="2:9">
      <c r="B129" s="3">
        <v>119</v>
      </c>
      <c r="C129" s="6" t="s">
        <v>36</v>
      </c>
      <c r="D129" s="3" t="s">
        <v>316</v>
      </c>
      <c r="E129" s="94">
        <v>3</v>
      </c>
      <c r="F129" s="8">
        <v>5.81</v>
      </c>
      <c r="G129" s="51"/>
      <c r="H129" s="51">
        <f t="shared" si="15"/>
        <v>17.43</v>
      </c>
      <c r="I129" s="51">
        <f t="shared" si="14"/>
        <v>0</v>
      </c>
    </row>
    <row r="130" spans="2:9">
      <c r="B130" s="3">
        <v>120</v>
      </c>
      <c r="C130" s="6" t="s">
        <v>37</v>
      </c>
      <c r="D130" s="3" t="s">
        <v>316</v>
      </c>
      <c r="E130" s="94">
        <v>3</v>
      </c>
      <c r="F130" s="8">
        <v>7.21</v>
      </c>
      <c r="G130" s="51"/>
      <c r="H130" s="51">
        <f t="shared" si="15"/>
        <v>21.63</v>
      </c>
      <c r="I130" s="51">
        <f t="shared" si="14"/>
        <v>0</v>
      </c>
    </row>
    <row r="131" spans="2:9">
      <c r="B131" s="3">
        <v>121</v>
      </c>
      <c r="C131" s="6" t="s">
        <v>294</v>
      </c>
      <c r="D131" s="3" t="s">
        <v>280</v>
      </c>
      <c r="E131" s="94">
        <v>10</v>
      </c>
      <c r="F131" s="8">
        <v>5.15</v>
      </c>
      <c r="G131" s="51"/>
      <c r="H131" s="51">
        <f t="shared" si="15"/>
        <v>51.5</v>
      </c>
      <c r="I131" s="51">
        <f t="shared" si="14"/>
        <v>0</v>
      </c>
    </row>
    <row r="132" spans="2:9">
      <c r="B132" s="3">
        <v>122</v>
      </c>
      <c r="C132" s="6" t="s">
        <v>332</v>
      </c>
      <c r="D132" s="3" t="s">
        <v>280</v>
      </c>
      <c r="E132" s="94">
        <v>5</v>
      </c>
      <c r="F132" s="8">
        <v>7.42</v>
      </c>
      <c r="G132" s="51"/>
      <c r="H132" s="51">
        <f t="shared" si="15"/>
        <v>37.1</v>
      </c>
      <c r="I132" s="51">
        <f t="shared" si="14"/>
        <v>0</v>
      </c>
    </row>
    <row r="133" spans="2:9">
      <c r="B133" s="3">
        <v>123</v>
      </c>
      <c r="C133" s="6" t="s">
        <v>333</v>
      </c>
      <c r="D133" s="3" t="s">
        <v>280</v>
      </c>
      <c r="E133" s="94">
        <v>5</v>
      </c>
      <c r="F133" s="8">
        <v>7.42</v>
      </c>
      <c r="G133" s="51"/>
      <c r="H133" s="51">
        <f t="shared" si="15"/>
        <v>37.1</v>
      </c>
      <c r="I133" s="51">
        <f t="shared" si="14"/>
        <v>0</v>
      </c>
    </row>
    <row r="134" spans="2:9">
      <c r="B134" s="3">
        <v>124</v>
      </c>
      <c r="C134" s="6" t="s">
        <v>334</v>
      </c>
      <c r="D134" s="3" t="s">
        <v>280</v>
      </c>
      <c r="E134" s="94">
        <v>5</v>
      </c>
      <c r="F134" s="8">
        <v>9.7200000000000006</v>
      </c>
      <c r="G134" s="51"/>
      <c r="H134" s="51">
        <f>E134*F134</f>
        <v>48.6</v>
      </c>
      <c r="I134" s="51">
        <f>E134*G134</f>
        <v>0</v>
      </c>
    </row>
    <row r="135" spans="2:9">
      <c r="B135" s="3">
        <v>125</v>
      </c>
      <c r="C135" s="7" t="s">
        <v>360</v>
      </c>
      <c r="D135" s="3" t="s">
        <v>280</v>
      </c>
      <c r="E135" s="97">
        <v>10</v>
      </c>
      <c r="I135" s="51">
        <f>E135*G135</f>
        <v>0</v>
      </c>
    </row>
    <row r="136" spans="2:9" s="4" customFormat="1">
      <c r="B136" s="5" t="s">
        <v>127</v>
      </c>
      <c r="C136" s="20"/>
      <c r="D136" s="5"/>
      <c r="E136" s="93"/>
      <c r="F136" s="9"/>
      <c r="G136" s="51"/>
      <c r="H136" s="51"/>
      <c r="I136" s="51"/>
    </row>
    <row r="137" spans="2:9">
      <c r="B137" s="3">
        <v>126</v>
      </c>
      <c r="C137" s="6" t="s">
        <v>255</v>
      </c>
      <c r="D137" s="3" t="s">
        <v>316</v>
      </c>
      <c r="E137" s="94">
        <v>30</v>
      </c>
      <c r="F137" s="8">
        <v>4.24</v>
      </c>
      <c r="G137" s="51"/>
      <c r="H137" s="51">
        <f t="shared" ref="H137:H168" si="16">E137*F137</f>
        <v>127.2</v>
      </c>
      <c r="I137" s="51">
        <f t="shared" ref="I137:I168" si="17">E137*G137</f>
        <v>0</v>
      </c>
    </row>
    <row r="138" spans="2:9" ht="30">
      <c r="B138" s="3">
        <v>127</v>
      </c>
      <c r="C138" s="6" t="s">
        <v>256</v>
      </c>
      <c r="D138" s="3" t="s">
        <v>316</v>
      </c>
      <c r="E138" s="94">
        <v>30</v>
      </c>
      <c r="F138" s="8">
        <v>4.24</v>
      </c>
      <c r="G138" s="51"/>
      <c r="H138" s="51">
        <f t="shared" si="16"/>
        <v>127.2</v>
      </c>
      <c r="I138" s="51">
        <f t="shared" si="17"/>
        <v>0</v>
      </c>
    </row>
    <row r="139" spans="2:9">
      <c r="B139" s="3">
        <v>128</v>
      </c>
      <c r="C139" s="6" t="s">
        <v>257</v>
      </c>
      <c r="D139" s="3" t="s">
        <v>280</v>
      </c>
      <c r="E139" s="94">
        <v>10</v>
      </c>
      <c r="F139" s="8">
        <v>1.59</v>
      </c>
      <c r="G139" s="51"/>
      <c r="H139" s="51">
        <f t="shared" si="16"/>
        <v>15.9</v>
      </c>
      <c r="I139" s="51">
        <f t="shared" si="17"/>
        <v>0</v>
      </c>
    </row>
    <row r="140" spans="2:9">
      <c r="B140" s="3">
        <v>129</v>
      </c>
      <c r="C140" s="6" t="s">
        <v>258</v>
      </c>
      <c r="D140" s="3" t="s">
        <v>280</v>
      </c>
      <c r="E140" s="94">
        <v>10</v>
      </c>
      <c r="F140" s="8">
        <v>2.65</v>
      </c>
      <c r="G140" s="51"/>
      <c r="H140" s="51">
        <f t="shared" si="16"/>
        <v>26.5</v>
      </c>
      <c r="I140" s="51">
        <f t="shared" si="17"/>
        <v>0</v>
      </c>
    </row>
    <row r="141" spans="2:9">
      <c r="B141" s="3">
        <v>130</v>
      </c>
      <c r="C141" s="6" t="s">
        <v>259</v>
      </c>
      <c r="D141" s="3" t="s">
        <v>280</v>
      </c>
      <c r="E141" s="94">
        <v>10</v>
      </c>
      <c r="F141" s="8">
        <v>3.71</v>
      </c>
      <c r="G141" s="51"/>
      <c r="H141" s="51">
        <f t="shared" si="16"/>
        <v>37.1</v>
      </c>
      <c r="I141" s="51">
        <f t="shared" si="17"/>
        <v>0</v>
      </c>
    </row>
    <row r="142" spans="2:9">
      <c r="B142" s="3">
        <v>131</v>
      </c>
      <c r="C142" s="6" t="s">
        <v>260</v>
      </c>
      <c r="D142" s="3" t="s">
        <v>280</v>
      </c>
      <c r="E142" s="94">
        <v>10</v>
      </c>
      <c r="F142" s="8">
        <v>4.7699999999999996</v>
      </c>
      <c r="G142" s="51"/>
      <c r="H142" s="51">
        <f t="shared" si="16"/>
        <v>47.7</v>
      </c>
      <c r="I142" s="51">
        <f t="shared" si="17"/>
        <v>0</v>
      </c>
    </row>
    <row r="143" spans="2:9">
      <c r="B143" s="3">
        <v>132</v>
      </c>
      <c r="C143" s="6" t="s">
        <v>261</v>
      </c>
      <c r="D143" s="3" t="s">
        <v>280</v>
      </c>
      <c r="E143" s="94">
        <v>10</v>
      </c>
      <c r="F143" s="8">
        <v>5.3</v>
      </c>
      <c r="G143" s="51"/>
      <c r="H143" s="51">
        <f t="shared" si="16"/>
        <v>53</v>
      </c>
      <c r="I143" s="51">
        <f t="shared" si="17"/>
        <v>0</v>
      </c>
    </row>
    <row r="144" spans="2:9" ht="30">
      <c r="B144" s="3">
        <v>133</v>
      </c>
      <c r="C144" s="6" t="s">
        <v>262</v>
      </c>
      <c r="D144" s="3" t="s">
        <v>280</v>
      </c>
      <c r="E144" s="94">
        <v>40</v>
      </c>
      <c r="F144" s="8">
        <v>8.48</v>
      </c>
      <c r="G144" s="51"/>
      <c r="H144" s="51">
        <f t="shared" si="16"/>
        <v>339.2</v>
      </c>
      <c r="I144" s="51">
        <f t="shared" si="17"/>
        <v>0</v>
      </c>
    </row>
    <row r="145" spans="2:9">
      <c r="B145" s="3">
        <v>134</v>
      </c>
      <c r="C145" s="6" t="s">
        <v>263</v>
      </c>
      <c r="D145" s="3" t="s">
        <v>280</v>
      </c>
      <c r="E145" s="94">
        <v>5</v>
      </c>
      <c r="F145" s="8">
        <v>10.6</v>
      </c>
      <c r="G145" s="51"/>
      <c r="H145" s="51">
        <f t="shared" si="16"/>
        <v>53</v>
      </c>
      <c r="I145" s="51">
        <f t="shared" si="17"/>
        <v>0</v>
      </c>
    </row>
    <row r="146" spans="2:9">
      <c r="B146" s="3">
        <v>135</v>
      </c>
      <c r="C146" s="6" t="s">
        <v>264</v>
      </c>
      <c r="D146" s="3" t="s">
        <v>280</v>
      </c>
      <c r="E146" s="94">
        <v>5</v>
      </c>
      <c r="F146" s="8">
        <v>13.25</v>
      </c>
      <c r="G146" s="51"/>
      <c r="H146" s="51">
        <f t="shared" si="16"/>
        <v>66.25</v>
      </c>
      <c r="I146" s="51">
        <f t="shared" si="17"/>
        <v>0</v>
      </c>
    </row>
    <row r="147" spans="2:9" ht="30">
      <c r="B147" s="3">
        <v>136</v>
      </c>
      <c r="C147" s="6" t="s">
        <v>295</v>
      </c>
      <c r="D147" s="3" t="s">
        <v>280</v>
      </c>
      <c r="E147" s="94">
        <v>15</v>
      </c>
      <c r="F147" s="8">
        <v>14.84</v>
      </c>
      <c r="G147" s="51"/>
      <c r="H147" s="51">
        <f t="shared" si="16"/>
        <v>222.6</v>
      </c>
      <c r="I147" s="51">
        <f t="shared" si="17"/>
        <v>0</v>
      </c>
    </row>
    <row r="148" spans="2:9">
      <c r="B148" s="3">
        <v>137</v>
      </c>
      <c r="C148" s="6" t="s">
        <v>170</v>
      </c>
      <c r="D148" s="3" t="s">
        <v>280</v>
      </c>
      <c r="E148" s="94">
        <v>15</v>
      </c>
      <c r="F148" s="8">
        <v>1.27</v>
      </c>
      <c r="G148" s="51"/>
      <c r="H148" s="51">
        <f t="shared" si="16"/>
        <v>19.05</v>
      </c>
      <c r="I148" s="51">
        <f t="shared" si="17"/>
        <v>0</v>
      </c>
    </row>
    <row r="149" spans="2:9">
      <c r="B149" s="3">
        <v>138</v>
      </c>
      <c r="C149" s="6" t="s">
        <v>38</v>
      </c>
      <c r="D149" s="3" t="s">
        <v>316</v>
      </c>
      <c r="E149" s="94">
        <v>15</v>
      </c>
      <c r="F149" s="8">
        <v>5.87</v>
      </c>
      <c r="G149" s="51"/>
      <c r="H149" s="51">
        <f t="shared" si="16"/>
        <v>88.05</v>
      </c>
      <c r="I149" s="51">
        <f t="shared" si="17"/>
        <v>0</v>
      </c>
    </row>
    <row r="150" spans="2:9">
      <c r="B150" s="3">
        <v>139</v>
      </c>
      <c r="C150" s="6" t="s">
        <v>265</v>
      </c>
      <c r="D150" s="3" t="s">
        <v>280</v>
      </c>
      <c r="E150" s="94">
        <v>15</v>
      </c>
      <c r="F150" s="8">
        <v>2.2400000000000002</v>
      </c>
      <c r="G150" s="51"/>
      <c r="H150" s="51">
        <f t="shared" si="16"/>
        <v>33.6</v>
      </c>
      <c r="I150" s="51">
        <f t="shared" si="17"/>
        <v>0</v>
      </c>
    </row>
    <row r="151" spans="2:9">
      <c r="B151" s="3">
        <v>140</v>
      </c>
      <c r="C151" s="6" t="s">
        <v>266</v>
      </c>
      <c r="D151" s="3" t="s">
        <v>280</v>
      </c>
      <c r="E151" s="94">
        <v>15</v>
      </c>
      <c r="F151" s="8">
        <v>1.91</v>
      </c>
      <c r="G151" s="51"/>
      <c r="H151" s="51">
        <f t="shared" si="16"/>
        <v>28.65</v>
      </c>
      <c r="I151" s="51">
        <f t="shared" si="17"/>
        <v>0</v>
      </c>
    </row>
    <row r="152" spans="2:9">
      <c r="B152" s="3">
        <v>141</v>
      </c>
      <c r="C152" s="6" t="s">
        <v>267</v>
      </c>
      <c r="D152" s="3" t="s">
        <v>280</v>
      </c>
      <c r="E152" s="94">
        <v>15</v>
      </c>
      <c r="F152" s="8">
        <v>1.59</v>
      </c>
      <c r="G152" s="51"/>
      <c r="H152" s="51">
        <f t="shared" si="16"/>
        <v>23.85</v>
      </c>
      <c r="I152" s="51">
        <f t="shared" si="17"/>
        <v>0</v>
      </c>
    </row>
    <row r="153" spans="2:9">
      <c r="B153" s="3">
        <v>142</v>
      </c>
      <c r="C153" s="6" t="s">
        <v>39</v>
      </c>
      <c r="D153" s="3" t="s">
        <v>280</v>
      </c>
      <c r="E153" s="94">
        <v>15</v>
      </c>
      <c r="F153" s="8">
        <v>1.27</v>
      </c>
      <c r="G153" s="51"/>
      <c r="H153" s="51">
        <f t="shared" si="16"/>
        <v>19.05</v>
      </c>
      <c r="I153" s="51">
        <f t="shared" si="17"/>
        <v>0</v>
      </c>
    </row>
    <row r="154" spans="2:9">
      <c r="B154" s="3">
        <v>143</v>
      </c>
      <c r="C154" s="6" t="s">
        <v>171</v>
      </c>
      <c r="D154" s="3" t="s">
        <v>280</v>
      </c>
      <c r="E154" s="94">
        <v>30</v>
      </c>
      <c r="F154" s="8">
        <v>2.94</v>
      </c>
      <c r="G154" s="51"/>
      <c r="H154" s="51">
        <f t="shared" si="16"/>
        <v>88.2</v>
      </c>
      <c r="I154" s="51">
        <f t="shared" si="17"/>
        <v>0</v>
      </c>
    </row>
    <row r="155" spans="2:9">
      <c r="B155" s="3">
        <v>144</v>
      </c>
      <c r="C155" s="6" t="s">
        <v>172</v>
      </c>
      <c r="D155" s="3" t="s">
        <v>316</v>
      </c>
      <c r="E155" s="94">
        <v>50</v>
      </c>
      <c r="F155" s="8">
        <v>3.26</v>
      </c>
      <c r="G155" s="51"/>
      <c r="H155" s="51">
        <f t="shared" si="16"/>
        <v>163</v>
      </c>
      <c r="I155" s="51">
        <f t="shared" si="17"/>
        <v>0</v>
      </c>
    </row>
    <row r="156" spans="2:9">
      <c r="B156" s="3">
        <v>145</v>
      </c>
      <c r="C156" s="6" t="s">
        <v>175</v>
      </c>
      <c r="D156" s="3" t="s">
        <v>280</v>
      </c>
      <c r="E156" s="94">
        <v>20</v>
      </c>
      <c r="F156" s="8">
        <v>1.06</v>
      </c>
      <c r="G156" s="51"/>
      <c r="H156" s="51">
        <f t="shared" si="16"/>
        <v>21.2</v>
      </c>
      <c r="I156" s="51">
        <f t="shared" si="17"/>
        <v>0</v>
      </c>
    </row>
    <row r="157" spans="2:9">
      <c r="B157" s="3">
        <v>146</v>
      </c>
      <c r="C157" s="6" t="s">
        <v>174</v>
      </c>
      <c r="D157" s="3" t="s">
        <v>280</v>
      </c>
      <c r="E157" s="94">
        <v>20</v>
      </c>
      <c r="F157" s="8">
        <v>2.12</v>
      </c>
      <c r="G157" s="51"/>
      <c r="H157" s="51">
        <f t="shared" si="16"/>
        <v>42.4</v>
      </c>
      <c r="I157" s="51">
        <f t="shared" si="17"/>
        <v>0</v>
      </c>
    </row>
    <row r="158" spans="2:9" ht="30">
      <c r="B158" s="3">
        <v>147</v>
      </c>
      <c r="C158" s="6" t="s">
        <v>268</v>
      </c>
      <c r="D158" s="3" t="s">
        <v>280</v>
      </c>
      <c r="E158" s="94">
        <v>20</v>
      </c>
      <c r="F158" s="8">
        <v>2.65</v>
      </c>
      <c r="G158" s="51"/>
      <c r="H158" s="51">
        <f t="shared" si="16"/>
        <v>53</v>
      </c>
      <c r="I158" s="51">
        <f t="shared" si="17"/>
        <v>0</v>
      </c>
    </row>
    <row r="159" spans="2:9">
      <c r="B159" s="3">
        <v>148</v>
      </c>
      <c r="C159" s="6" t="s">
        <v>173</v>
      </c>
      <c r="D159" s="3" t="s">
        <v>280</v>
      </c>
      <c r="E159" s="94">
        <v>20</v>
      </c>
      <c r="F159" s="8">
        <v>3.18</v>
      </c>
      <c r="G159" s="51"/>
      <c r="H159" s="51">
        <f t="shared" si="16"/>
        <v>63.6</v>
      </c>
      <c r="I159" s="51">
        <f t="shared" si="17"/>
        <v>0</v>
      </c>
    </row>
    <row r="160" spans="2:9">
      <c r="B160" s="3">
        <v>149</v>
      </c>
      <c r="C160" s="6" t="s">
        <v>176</v>
      </c>
      <c r="D160" s="3" t="s">
        <v>280</v>
      </c>
      <c r="E160" s="94">
        <v>10</v>
      </c>
      <c r="F160" s="8">
        <v>19.82</v>
      </c>
      <c r="G160" s="51"/>
      <c r="H160" s="51">
        <f t="shared" si="16"/>
        <v>198.2</v>
      </c>
      <c r="I160" s="51">
        <f t="shared" si="17"/>
        <v>0</v>
      </c>
    </row>
    <row r="161" spans="2:9">
      <c r="B161" s="3">
        <v>150</v>
      </c>
      <c r="C161" s="6" t="s">
        <v>177</v>
      </c>
      <c r="D161" s="3" t="s">
        <v>280</v>
      </c>
      <c r="E161" s="94">
        <v>10</v>
      </c>
      <c r="F161" s="8">
        <v>16.32</v>
      </c>
      <c r="G161" s="51"/>
      <c r="H161" s="51">
        <f t="shared" si="16"/>
        <v>163.19999999999999</v>
      </c>
      <c r="I161" s="51">
        <f t="shared" si="17"/>
        <v>0</v>
      </c>
    </row>
    <row r="162" spans="2:9">
      <c r="B162" s="3">
        <v>151</v>
      </c>
      <c r="C162" s="6" t="s">
        <v>40</v>
      </c>
      <c r="D162" s="3" t="s">
        <v>280</v>
      </c>
      <c r="E162" s="94">
        <v>10</v>
      </c>
      <c r="F162" s="8">
        <v>1.05</v>
      </c>
      <c r="G162" s="51"/>
      <c r="H162" s="51">
        <f t="shared" si="16"/>
        <v>10.5</v>
      </c>
      <c r="I162" s="51">
        <f t="shared" si="17"/>
        <v>0</v>
      </c>
    </row>
    <row r="163" spans="2:9" ht="30">
      <c r="B163" s="3">
        <v>152</v>
      </c>
      <c r="C163" s="6" t="s">
        <v>178</v>
      </c>
      <c r="D163" s="3" t="s">
        <v>280</v>
      </c>
      <c r="E163" s="94">
        <v>10</v>
      </c>
      <c r="F163" s="8">
        <v>0.53</v>
      </c>
      <c r="G163" s="51"/>
      <c r="H163" s="51">
        <f t="shared" si="16"/>
        <v>5.3</v>
      </c>
      <c r="I163" s="51">
        <f t="shared" si="17"/>
        <v>0</v>
      </c>
    </row>
    <row r="164" spans="2:9">
      <c r="B164" s="3">
        <v>153</v>
      </c>
      <c r="C164" s="6" t="s">
        <v>41</v>
      </c>
      <c r="D164" s="3" t="s">
        <v>280</v>
      </c>
      <c r="E164" s="94">
        <v>5</v>
      </c>
      <c r="F164" s="8">
        <v>3.73</v>
      </c>
      <c r="G164" s="51"/>
      <c r="H164" s="51">
        <f t="shared" si="16"/>
        <v>18.649999999999999</v>
      </c>
      <c r="I164" s="51">
        <f t="shared" si="17"/>
        <v>0</v>
      </c>
    </row>
    <row r="165" spans="2:9">
      <c r="B165" s="3">
        <v>154</v>
      </c>
      <c r="C165" s="6" t="s">
        <v>43</v>
      </c>
      <c r="D165" s="3" t="s">
        <v>280</v>
      </c>
      <c r="E165" s="94">
        <v>5</v>
      </c>
      <c r="F165" s="8">
        <v>5.3</v>
      </c>
      <c r="G165" s="51"/>
      <c r="H165" s="51">
        <f t="shared" si="16"/>
        <v>26.5</v>
      </c>
      <c r="I165" s="51">
        <f t="shared" si="17"/>
        <v>0</v>
      </c>
    </row>
    <row r="166" spans="2:9">
      <c r="B166" s="3">
        <v>155</v>
      </c>
      <c r="C166" s="6" t="s">
        <v>42</v>
      </c>
      <c r="D166" s="3" t="s">
        <v>280</v>
      </c>
      <c r="E166" s="94">
        <v>5</v>
      </c>
      <c r="F166" s="8">
        <v>2.57</v>
      </c>
      <c r="G166" s="51"/>
      <c r="H166" s="51">
        <f t="shared" si="16"/>
        <v>12.85</v>
      </c>
      <c r="I166" s="51">
        <f t="shared" si="17"/>
        <v>0</v>
      </c>
    </row>
    <row r="167" spans="2:9">
      <c r="B167" s="3">
        <v>156</v>
      </c>
      <c r="C167" s="6" t="s">
        <v>179</v>
      </c>
      <c r="D167" s="3" t="s">
        <v>315</v>
      </c>
      <c r="E167" s="94">
        <v>25</v>
      </c>
      <c r="F167" s="8">
        <v>4.08</v>
      </c>
      <c r="G167" s="51"/>
      <c r="H167" s="51">
        <f t="shared" si="16"/>
        <v>102</v>
      </c>
      <c r="I167" s="51">
        <f t="shared" si="17"/>
        <v>0</v>
      </c>
    </row>
    <row r="168" spans="2:9">
      <c r="B168" s="3">
        <v>157</v>
      </c>
      <c r="C168" s="6" t="s">
        <v>180</v>
      </c>
      <c r="D168" s="3" t="s">
        <v>315</v>
      </c>
      <c r="E168" s="94">
        <v>15</v>
      </c>
      <c r="F168" s="8">
        <v>1.06</v>
      </c>
      <c r="G168" s="51"/>
      <c r="H168" s="51">
        <f t="shared" si="16"/>
        <v>15.9</v>
      </c>
      <c r="I168" s="51">
        <f t="shared" si="17"/>
        <v>0</v>
      </c>
    </row>
    <row r="169" spans="2:9">
      <c r="B169" s="3">
        <v>158</v>
      </c>
      <c r="C169" s="6" t="s">
        <v>44</v>
      </c>
      <c r="D169" s="3" t="s">
        <v>315</v>
      </c>
      <c r="E169" s="94">
        <v>20</v>
      </c>
      <c r="F169" s="8">
        <v>2.12</v>
      </c>
      <c r="G169" s="51"/>
      <c r="H169" s="51">
        <f t="shared" ref="H169:H191" si="18">E169*F169</f>
        <v>42.4</v>
      </c>
      <c r="I169" s="51">
        <f t="shared" ref="I169:I191" si="19">E169*G169</f>
        <v>0</v>
      </c>
    </row>
    <row r="170" spans="2:9">
      <c r="B170" s="3">
        <v>159</v>
      </c>
      <c r="C170" s="6" t="s">
        <v>45</v>
      </c>
      <c r="D170" s="3" t="s">
        <v>315</v>
      </c>
      <c r="E170" s="94">
        <v>20</v>
      </c>
      <c r="F170" s="8">
        <v>2.12</v>
      </c>
      <c r="G170" s="51"/>
      <c r="H170" s="51">
        <f t="shared" si="18"/>
        <v>42.4</v>
      </c>
      <c r="I170" s="51">
        <f t="shared" si="19"/>
        <v>0</v>
      </c>
    </row>
    <row r="171" spans="2:9">
      <c r="B171" s="3">
        <v>160</v>
      </c>
      <c r="C171" s="6" t="s">
        <v>46</v>
      </c>
      <c r="D171" s="3" t="s">
        <v>280</v>
      </c>
      <c r="E171" s="94">
        <v>20</v>
      </c>
      <c r="F171" s="8">
        <v>2.65</v>
      </c>
      <c r="G171" s="51"/>
      <c r="H171" s="51">
        <f t="shared" si="18"/>
        <v>53</v>
      </c>
      <c r="I171" s="51">
        <f t="shared" si="19"/>
        <v>0</v>
      </c>
    </row>
    <row r="172" spans="2:9">
      <c r="B172" s="3">
        <v>161</v>
      </c>
      <c r="C172" s="6" t="s">
        <v>181</v>
      </c>
      <c r="D172" s="3" t="s">
        <v>280</v>
      </c>
      <c r="E172" s="94">
        <v>35</v>
      </c>
      <c r="F172" s="8">
        <v>2.65</v>
      </c>
      <c r="G172" s="51"/>
      <c r="H172" s="51">
        <f t="shared" si="18"/>
        <v>92.75</v>
      </c>
      <c r="I172" s="51">
        <f t="shared" si="19"/>
        <v>0</v>
      </c>
    </row>
    <row r="173" spans="2:9">
      <c r="B173" s="3">
        <v>162</v>
      </c>
      <c r="C173" s="6" t="s">
        <v>182</v>
      </c>
      <c r="D173" s="3" t="s">
        <v>280</v>
      </c>
      <c r="E173" s="94">
        <v>15</v>
      </c>
      <c r="F173" s="8">
        <v>1.05</v>
      </c>
      <c r="G173" s="51"/>
      <c r="H173" s="51">
        <f t="shared" si="18"/>
        <v>15.75</v>
      </c>
      <c r="I173" s="51">
        <f t="shared" si="19"/>
        <v>0</v>
      </c>
    </row>
    <row r="174" spans="2:9">
      <c r="B174" s="3">
        <v>163</v>
      </c>
      <c r="C174" s="6" t="s">
        <v>47</v>
      </c>
      <c r="D174" s="3" t="s">
        <v>316</v>
      </c>
      <c r="E174" s="94">
        <v>45</v>
      </c>
      <c r="F174" s="8">
        <v>5.25</v>
      </c>
      <c r="G174" s="51"/>
      <c r="H174" s="51">
        <f t="shared" si="18"/>
        <v>236.25</v>
      </c>
      <c r="I174" s="51">
        <f t="shared" si="19"/>
        <v>0</v>
      </c>
    </row>
    <row r="175" spans="2:9" ht="30">
      <c r="B175" s="3">
        <v>164</v>
      </c>
      <c r="C175" s="6" t="s">
        <v>308</v>
      </c>
      <c r="D175" s="3" t="s">
        <v>280</v>
      </c>
      <c r="E175" s="94">
        <v>10</v>
      </c>
      <c r="F175" s="8">
        <v>2.68</v>
      </c>
      <c r="G175" s="51"/>
      <c r="H175" s="51">
        <f t="shared" si="18"/>
        <v>26.8</v>
      </c>
      <c r="I175" s="51">
        <f t="shared" si="19"/>
        <v>0</v>
      </c>
    </row>
    <row r="176" spans="2:9">
      <c r="B176" s="3">
        <v>165</v>
      </c>
      <c r="C176" s="6" t="s">
        <v>48</v>
      </c>
      <c r="D176" s="3" t="s">
        <v>280</v>
      </c>
      <c r="E176" s="94">
        <v>5</v>
      </c>
      <c r="F176" s="8">
        <v>5.83</v>
      </c>
      <c r="G176" s="51"/>
      <c r="H176" s="51">
        <f t="shared" si="18"/>
        <v>29.15</v>
      </c>
      <c r="I176" s="51">
        <f t="shared" si="19"/>
        <v>0</v>
      </c>
    </row>
    <row r="177" spans="2:10">
      <c r="B177" s="3">
        <v>166</v>
      </c>
      <c r="C177" s="6" t="s">
        <v>183</v>
      </c>
      <c r="D177" s="3" t="s">
        <v>316</v>
      </c>
      <c r="E177" s="94">
        <v>225</v>
      </c>
      <c r="F177" s="8">
        <v>0.53</v>
      </c>
      <c r="G177" s="51"/>
      <c r="H177" s="51">
        <f t="shared" si="18"/>
        <v>119.25</v>
      </c>
      <c r="I177" s="51">
        <f t="shared" si="19"/>
        <v>0</v>
      </c>
    </row>
    <row r="178" spans="2:10">
      <c r="B178" s="3">
        <v>167</v>
      </c>
      <c r="C178" s="6" t="s">
        <v>184</v>
      </c>
      <c r="D178" s="3" t="s">
        <v>280</v>
      </c>
      <c r="E178" s="94">
        <v>8</v>
      </c>
      <c r="F178" s="8">
        <v>7.42</v>
      </c>
      <c r="G178" s="51"/>
      <c r="H178" s="51">
        <f t="shared" si="18"/>
        <v>59.36</v>
      </c>
      <c r="I178" s="51">
        <f t="shared" si="19"/>
        <v>0</v>
      </c>
    </row>
    <row r="179" spans="2:10">
      <c r="B179" s="3">
        <v>168</v>
      </c>
      <c r="C179" s="6" t="s">
        <v>335</v>
      </c>
      <c r="D179" s="3" t="s">
        <v>316</v>
      </c>
      <c r="E179" s="94">
        <v>15</v>
      </c>
      <c r="F179" s="8">
        <v>10.49</v>
      </c>
      <c r="G179" s="51"/>
      <c r="H179" s="51">
        <f t="shared" si="18"/>
        <v>157.35</v>
      </c>
      <c r="I179" s="51">
        <f t="shared" si="19"/>
        <v>0</v>
      </c>
    </row>
    <row r="180" spans="2:10">
      <c r="B180" s="3">
        <v>169</v>
      </c>
      <c r="C180" s="6" t="s">
        <v>282</v>
      </c>
      <c r="D180" s="3" t="s">
        <v>280</v>
      </c>
      <c r="E180" s="94">
        <v>1</v>
      </c>
      <c r="F180" s="8">
        <v>308.99</v>
      </c>
      <c r="G180" s="51"/>
      <c r="H180" s="51">
        <f t="shared" si="18"/>
        <v>308.99</v>
      </c>
      <c r="I180" s="51">
        <f t="shared" si="19"/>
        <v>0</v>
      </c>
    </row>
    <row r="181" spans="2:10">
      <c r="B181" s="3">
        <v>170</v>
      </c>
      <c r="C181" s="6" t="s">
        <v>355</v>
      </c>
      <c r="D181" s="3" t="s">
        <v>280</v>
      </c>
      <c r="E181" s="94">
        <v>10</v>
      </c>
      <c r="F181" s="8"/>
      <c r="G181" s="51"/>
      <c r="H181" s="51"/>
      <c r="I181" s="51">
        <f t="shared" si="19"/>
        <v>0</v>
      </c>
    </row>
    <row r="182" spans="2:10">
      <c r="B182" s="3">
        <v>171</v>
      </c>
      <c r="C182" s="6" t="s">
        <v>185</v>
      </c>
      <c r="D182" s="3" t="s">
        <v>280</v>
      </c>
      <c r="E182" s="94">
        <v>5</v>
      </c>
      <c r="F182" s="8">
        <v>1.06</v>
      </c>
      <c r="G182" s="51"/>
      <c r="H182" s="51">
        <f t="shared" si="18"/>
        <v>5.3</v>
      </c>
      <c r="I182" s="51">
        <f t="shared" si="19"/>
        <v>0</v>
      </c>
    </row>
    <row r="183" spans="2:10">
      <c r="B183" s="3">
        <v>172</v>
      </c>
      <c r="C183" s="6" t="s">
        <v>309</v>
      </c>
      <c r="D183" s="3" t="s">
        <v>280</v>
      </c>
      <c r="E183" s="94">
        <v>4</v>
      </c>
      <c r="F183" s="8">
        <v>5.83</v>
      </c>
      <c r="G183" s="51"/>
      <c r="H183" s="51">
        <f t="shared" si="18"/>
        <v>23.32</v>
      </c>
      <c r="I183" s="51">
        <f t="shared" si="19"/>
        <v>0</v>
      </c>
    </row>
    <row r="184" spans="2:10">
      <c r="B184" s="3">
        <v>173</v>
      </c>
      <c r="C184" s="6" t="s">
        <v>310</v>
      </c>
      <c r="D184" s="3" t="s">
        <v>280</v>
      </c>
      <c r="E184" s="94">
        <v>3</v>
      </c>
      <c r="F184" s="8">
        <v>3.73</v>
      </c>
      <c r="G184" s="51"/>
      <c r="H184" s="51">
        <f t="shared" si="18"/>
        <v>11.19</v>
      </c>
      <c r="I184" s="51">
        <f t="shared" si="19"/>
        <v>0</v>
      </c>
    </row>
    <row r="185" spans="2:10">
      <c r="B185" s="3">
        <v>174</v>
      </c>
      <c r="C185" s="6" t="s">
        <v>49</v>
      </c>
      <c r="D185" s="3" t="s">
        <v>280</v>
      </c>
      <c r="E185" s="94">
        <v>15</v>
      </c>
      <c r="F185" s="8">
        <v>5.25</v>
      </c>
      <c r="G185" s="51"/>
      <c r="H185" s="51">
        <f t="shared" si="18"/>
        <v>78.75</v>
      </c>
      <c r="I185" s="51">
        <f t="shared" si="19"/>
        <v>0</v>
      </c>
    </row>
    <row r="186" spans="2:10">
      <c r="B186" s="3">
        <v>175</v>
      </c>
      <c r="C186" s="6" t="s">
        <v>50</v>
      </c>
      <c r="D186" s="3" t="s">
        <v>280</v>
      </c>
      <c r="E186" s="94">
        <v>10</v>
      </c>
      <c r="F186" s="8">
        <v>12.72</v>
      </c>
      <c r="G186" s="51"/>
      <c r="H186" s="51">
        <f t="shared" si="18"/>
        <v>127.2</v>
      </c>
      <c r="I186" s="51">
        <f t="shared" si="19"/>
        <v>0</v>
      </c>
    </row>
    <row r="187" spans="2:10">
      <c r="B187" s="3">
        <v>176</v>
      </c>
      <c r="C187" s="6" t="s">
        <v>51</v>
      </c>
      <c r="D187" s="3" t="s">
        <v>280</v>
      </c>
      <c r="E187" s="94">
        <v>10</v>
      </c>
      <c r="F187" s="8">
        <v>19.079999999999998</v>
      </c>
      <c r="G187" s="51"/>
      <c r="H187" s="51">
        <f t="shared" si="18"/>
        <v>190.8</v>
      </c>
      <c r="I187" s="51">
        <f t="shared" si="19"/>
        <v>0</v>
      </c>
    </row>
    <row r="188" spans="2:10">
      <c r="B188" s="3">
        <v>177</v>
      </c>
      <c r="C188" s="6" t="s">
        <v>52</v>
      </c>
      <c r="D188" s="3" t="s">
        <v>280</v>
      </c>
      <c r="E188" s="94">
        <v>6</v>
      </c>
      <c r="F188" s="8">
        <v>9.33</v>
      </c>
      <c r="G188" s="51"/>
      <c r="H188" s="51">
        <f t="shared" si="18"/>
        <v>55.98</v>
      </c>
      <c r="I188" s="51">
        <f t="shared" si="19"/>
        <v>0</v>
      </c>
    </row>
    <row r="189" spans="2:10">
      <c r="B189" s="3">
        <v>178</v>
      </c>
      <c r="C189" s="6" t="s">
        <v>186</v>
      </c>
      <c r="D189" s="3" t="s">
        <v>280</v>
      </c>
      <c r="E189" s="94">
        <v>1</v>
      </c>
      <c r="F189" s="8">
        <v>64.13</v>
      </c>
      <c r="G189" s="51"/>
      <c r="H189" s="51">
        <f t="shared" si="18"/>
        <v>64.13</v>
      </c>
      <c r="I189" s="51">
        <f t="shared" si="19"/>
        <v>0</v>
      </c>
    </row>
    <row r="190" spans="2:10">
      <c r="B190" s="3">
        <v>179</v>
      </c>
      <c r="C190" s="6" t="s">
        <v>237</v>
      </c>
      <c r="D190" s="3" t="s">
        <v>280</v>
      </c>
      <c r="E190" s="94">
        <v>80</v>
      </c>
      <c r="F190" s="3">
        <v>21.2</v>
      </c>
      <c r="G190" s="51"/>
      <c r="H190" s="51">
        <f t="shared" si="18"/>
        <v>1696</v>
      </c>
      <c r="I190" s="51">
        <f t="shared" si="19"/>
        <v>0</v>
      </c>
    </row>
    <row r="191" spans="2:10">
      <c r="B191" s="3">
        <v>180</v>
      </c>
      <c r="C191" s="6" t="s">
        <v>83</v>
      </c>
      <c r="D191" s="3" t="s">
        <v>280</v>
      </c>
      <c r="E191" s="94">
        <v>8</v>
      </c>
      <c r="F191" s="8">
        <v>2.87</v>
      </c>
      <c r="G191" s="51"/>
      <c r="H191" s="51">
        <f t="shared" si="18"/>
        <v>22.96</v>
      </c>
      <c r="I191" s="51">
        <f t="shared" si="19"/>
        <v>0</v>
      </c>
      <c r="J191" s="27">
        <f>SUM(I5:I191)</f>
        <v>0</v>
      </c>
    </row>
    <row r="192" spans="2:10" s="4" customFormat="1">
      <c r="B192" s="5" t="s">
        <v>275</v>
      </c>
      <c r="C192" s="20"/>
      <c r="D192" s="5"/>
      <c r="E192" s="93"/>
      <c r="F192" s="9"/>
      <c r="G192" s="51"/>
      <c r="H192" s="51"/>
      <c r="I192" s="51"/>
    </row>
    <row r="193" spans="2:10">
      <c r="B193" s="3">
        <v>181</v>
      </c>
      <c r="C193" s="6" t="s">
        <v>196</v>
      </c>
      <c r="D193" s="3" t="s">
        <v>279</v>
      </c>
      <c r="E193" s="94">
        <v>10</v>
      </c>
      <c r="F193" s="8">
        <v>2.37</v>
      </c>
      <c r="G193" s="51"/>
      <c r="H193" s="51">
        <f t="shared" ref="H193:H224" si="20">E193*F193</f>
        <v>23.7</v>
      </c>
      <c r="I193" s="51">
        <f t="shared" ref="I193:I224" si="21">E193*G193</f>
        <v>0</v>
      </c>
      <c r="J193" s="27">
        <f>SUM(I193:I290)</f>
        <v>0</v>
      </c>
    </row>
    <row r="194" spans="2:10">
      <c r="B194" s="3">
        <v>182</v>
      </c>
      <c r="C194" s="6" t="s">
        <v>197</v>
      </c>
      <c r="D194" s="3" t="s">
        <v>279</v>
      </c>
      <c r="E194" s="94">
        <v>2</v>
      </c>
      <c r="F194" s="8">
        <v>4.42</v>
      </c>
      <c r="G194" s="51"/>
      <c r="H194" s="51">
        <f t="shared" si="20"/>
        <v>8.84</v>
      </c>
      <c r="I194" s="51">
        <f t="shared" si="21"/>
        <v>0</v>
      </c>
      <c r="J194" s="26"/>
    </row>
    <row r="195" spans="2:10">
      <c r="B195" s="3">
        <v>183</v>
      </c>
      <c r="C195" s="6" t="s">
        <v>198</v>
      </c>
      <c r="D195" s="3" t="s">
        <v>279</v>
      </c>
      <c r="E195" s="94">
        <v>3</v>
      </c>
      <c r="F195" s="8">
        <v>1.1000000000000001</v>
      </c>
      <c r="G195" s="51"/>
      <c r="H195" s="51">
        <f t="shared" si="20"/>
        <v>3.3</v>
      </c>
      <c r="I195" s="51">
        <f t="shared" si="21"/>
        <v>0</v>
      </c>
      <c r="J195" s="26"/>
    </row>
    <row r="196" spans="2:10">
      <c r="B196" s="3">
        <v>184</v>
      </c>
      <c r="C196" s="6" t="s">
        <v>199</v>
      </c>
      <c r="D196" s="3" t="s">
        <v>279</v>
      </c>
      <c r="E196" s="94">
        <v>5</v>
      </c>
      <c r="F196" s="8">
        <v>1.41</v>
      </c>
      <c r="G196" s="51"/>
      <c r="H196" s="51">
        <f t="shared" si="20"/>
        <v>7.05</v>
      </c>
      <c r="I196" s="51">
        <f t="shared" si="21"/>
        <v>0</v>
      </c>
    </row>
    <row r="197" spans="2:10">
      <c r="B197" s="3">
        <v>185</v>
      </c>
      <c r="C197" s="6" t="s">
        <v>200</v>
      </c>
      <c r="D197" s="3" t="s">
        <v>279</v>
      </c>
      <c r="E197" s="94">
        <v>2</v>
      </c>
      <c r="F197" s="8">
        <v>1.8</v>
      </c>
      <c r="G197" s="51"/>
      <c r="H197" s="51">
        <f t="shared" si="20"/>
        <v>3.6</v>
      </c>
      <c r="I197" s="51">
        <f t="shared" si="21"/>
        <v>0</v>
      </c>
    </row>
    <row r="198" spans="2:10">
      <c r="B198" s="3">
        <v>186</v>
      </c>
      <c r="C198" s="6" t="s">
        <v>201</v>
      </c>
      <c r="D198" s="3" t="s">
        <v>279</v>
      </c>
      <c r="E198" s="94">
        <v>8</v>
      </c>
      <c r="F198" s="8">
        <v>7.1</v>
      </c>
      <c r="G198" s="51"/>
      <c r="H198" s="51">
        <f t="shared" si="20"/>
        <v>56.8</v>
      </c>
      <c r="I198" s="51">
        <f t="shared" si="21"/>
        <v>0</v>
      </c>
    </row>
    <row r="199" spans="2:10">
      <c r="B199" s="3">
        <v>187</v>
      </c>
      <c r="C199" s="6" t="s">
        <v>187</v>
      </c>
      <c r="D199" s="3" t="s">
        <v>279</v>
      </c>
      <c r="E199" s="94">
        <v>5</v>
      </c>
      <c r="F199" s="8">
        <v>1.77</v>
      </c>
      <c r="G199" s="51"/>
      <c r="H199" s="51">
        <f t="shared" si="20"/>
        <v>8.85</v>
      </c>
      <c r="I199" s="51">
        <f t="shared" si="21"/>
        <v>0</v>
      </c>
    </row>
    <row r="200" spans="2:10">
      <c r="B200" s="3">
        <v>188</v>
      </c>
      <c r="C200" s="6" t="s">
        <v>194</v>
      </c>
      <c r="D200" s="3" t="s">
        <v>279</v>
      </c>
      <c r="E200" s="94">
        <v>25</v>
      </c>
      <c r="F200" s="8">
        <v>26.93</v>
      </c>
      <c r="G200" s="51"/>
      <c r="H200" s="51">
        <f t="shared" si="20"/>
        <v>673.25</v>
      </c>
      <c r="I200" s="51">
        <f t="shared" si="21"/>
        <v>0</v>
      </c>
    </row>
    <row r="201" spans="2:10">
      <c r="B201" s="3">
        <v>189</v>
      </c>
      <c r="C201" s="6" t="s">
        <v>195</v>
      </c>
      <c r="D201" s="3" t="s">
        <v>279</v>
      </c>
      <c r="E201" s="94">
        <v>20</v>
      </c>
      <c r="F201" s="8">
        <v>10.6</v>
      </c>
      <c r="G201" s="51"/>
      <c r="H201" s="51">
        <f t="shared" si="20"/>
        <v>212</v>
      </c>
      <c r="I201" s="51">
        <f t="shared" si="21"/>
        <v>0</v>
      </c>
    </row>
    <row r="202" spans="2:10">
      <c r="B202" s="3">
        <v>190</v>
      </c>
      <c r="C202" s="6" t="s">
        <v>206</v>
      </c>
      <c r="D202" s="3" t="s">
        <v>279</v>
      </c>
      <c r="E202" s="94">
        <v>45</v>
      </c>
      <c r="F202" s="8">
        <v>6.13</v>
      </c>
      <c r="G202" s="51"/>
      <c r="H202" s="51">
        <f t="shared" si="20"/>
        <v>275.85000000000002</v>
      </c>
      <c r="I202" s="51">
        <f t="shared" si="21"/>
        <v>0</v>
      </c>
    </row>
    <row r="203" spans="2:10">
      <c r="B203" s="3">
        <v>191</v>
      </c>
      <c r="C203" s="6" t="s">
        <v>53</v>
      </c>
      <c r="D203" s="3" t="s">
        <v>280</v>
      </c>
      <c r="E203" s="94">
        <v>10</v>
      </c>
      <c r="F203" s="8">
        <v>1.72</v>
      </c>
      <c r="G203" s="51"/>
      <c r="H203" s="51">
        <f t="shared" si="20"/>
        <v>17.2</v>
      </c>
      <c r="I203" s="51">
        <f t="shared" si="21"/>
        <v>0</v>
      </c>
    </row>
    <row r="204" spans="2:10">
      <c r="B204" s="3">
        <v>192</v>
      </c>
      <c r="C204" s="6" t="s">
        <v>58</v>
      </c>
      <c r="D204" s="3" t="s">
        <v>280</v>
      </c>
      <c r="E204" s="94">
        <v>1</v>
      </c>
      <c r="F204" s="8">
        <v>0.92</v>
      </c>
      <c r="G204" s="51"/>
      <c r="H204" s="51">
        <f t="shared" si="20"/>
        <v>0.92</v>
      </c>
      <c r="I204" s="51">
        <f t="shared" si="21"/>
        <v>0</v>
      </c>
    </row>
    <row r="205" spans="2:10">
      <c r="B205" s="3">
        <v>193</v>
      </c>
      <c r="C205" s="6" t="s">
        <v>56</v>
      </c>
      <c r="D205" s="3" t="s">
        <v>280</v>
      </c>
      <c r="E205" s="94">
        <v>5</v>
      </c>
      <c r="F205" s="8">
        <v>0.98</v>
      </c>
      <c r="G205" s="51"/>
      <c r="H205" s="51">
        <f t="shared" si="20"/>
        <v>4.9000000000000004</v>
      </c>
      <c r="I205" s="51">
        <f t="shared" si="21"/>
        <v>0</v>
      </c>
    </row>
    <row r="206" spans="2:10">
      <c r="B206" s="3">
        <v>194</v>
      </c>
      <c r="C206" s="6" t="s">
        <v>61</v>
      </c>
      <c r="D206" s="3" t="s">
        <v>280</v>
      </c>
      <c r="E206" s="94">
        <v>2</v>
      </c>
      <c r="F206" s="8">
        <v>1.91</v>
      </c>
      <c r="G206" s="51"/>
      <c r="H206" s="51">
        <f t="shared" si="20"/>
        <v>3.82</v>
      </c>
      <c r="I206" s="51">
        <f t="shared" si="21"/>
        <v>0</v>
      </c>
    </row>
    <row r="207" spans="2:10">
      <c r="B207" s="3">
        <v>195</v>
      </c>
      <c r="C207" s="6" t="s">
        <v>62</v>
      </c>
      <c r="D207" s="3" t="s">
        <v>280</v>
      </c>
      <c r="E207" s="94">
        <v>2</v>
      </c>
      <c r="F207" s="8">
        <v>1.1000000000000001</v>
      </c>
      <c r="G207" s="51"/>
      <c r="H207" s="51">
        <f t="shared" si="20"/>
        <v>2.2000000000000002</v>
      </c>
      <c r="I207" s="51">
        <f t="shared" si="21"/>
        <v>0</v>
      </c>
    </row>
    <row r="208" spans="2:10">
      <c r="B208" s="3">
        <v>196</v>
      </c>
      <c r="C208" s="6" t="s">
        <v>188</v>
      </c>
      <c r="D208" s="3" t="s">
        <v>280</v>
      </c>
      <c r="E208" s="94">
        <v>2</v>
      </c>
      <c r="F208" s="8">
        <v>0.92</v>
      </c>
      <c r="G208" s="51"/>
      <c r="H208" s="51">
        <f t="shared" si="20"/>
        <v>1.84</v>
      </c>
      <c r="I208" s="51">
        <f t="shared" si="21"/>
        <v>0</v>
      </c>
    </row>
    <row r="209" spans="2:9">
      <c r="B209" s="3">
        <v>197</v>
      </c>
      <c r="C209" s="6" t="s">
        <v>189</v>
      </c>
      <c r="D209" s="3" t="s">
        <v>280</v>
      </c>
      <c r="E209" s="94">
        <v>1</v>
      </c>
      <c r="F209" s="8">
        <v>1.17</v>
      </c>
      <c r="G209" s="51"/>
      <c r="H209" s="51">
        <f t="shared" si="20"/>
        <v>1.17</v>
      </c>
      <c r="I209" s="51">
        <f t="shared" si="21"/>
        <v>0</v>
      </c>
    </row>
    <row r="210" spans="2:9">
      <c r="B210" s="3">
        <v>198</v>
      </c>
      <c r="C210" s="6" t="s">
        <v>190</v>
      </c>
      <c r="D210" s="3" t="s">
        <v>280</v>
      </c>
      <c r="E210" s="94">
        <v>2</v>
      </c>
      <c r="F210" s="8">
        <v>1.41</v>
      </c>
      <c r="G210" s="51"/>
      <c r="H210" s="51">
        <f t="shared" si="20"/>
        <v>2.82</v>
      </c>
      <c r="I210" s="51">
        <f t="shared" si="21"/>
        <v>0</v>
      </c>
    </row>
    <row r="211" spans="2:9">
      <c r="B211" s="3">
        <v>199</v>
      </c>
      <c r="C211" s="6" t="s">
        <v>191</v>
      </c>
      <c r="D211" s="3" t="s">
        <v>280</v>
      </c>
      <c r="E211" s="94">
        <v>5</v>
      </c>
      <c r="F211" s="8">
        <v>0.73</v>
      </c>
      <c r="G211" s="51"/>
      <c r="H211" s="51">
        <f t="shared" si="20"/>
        <v>3.65</v>
      </c>
      <c r="I211" s="51">
        <f t="shared" si="21"/>
        <v>0</v>
      </c>
    </row>
    <row r="212" spans="2:9">
      <c r="B212" s="3">
        <v>200</v>
      </c>
      <c r="C212" s="6" t="s">
        <v>192</v>
      </c>
      <c r="D212" s="3" t="s">
        <v>280</v>
      </c>
      <c r="E212" s="94">
        <v>10</v>
      </c>
      <c r="F212" s="8">
        <v>0.68</v>
      </c>
      <c r="G212" s="51"/>
      <c r="H212" s="51">
        <f t="shared" si="20"/>
        <v>6.8</v>
      </c>
      <c r="I212" s="51">
        <f t="shared" si="21"/>
        <v>0</v>
      </c>
    </row>
    <row r="213" spans="2:9">
      <c r="B213" s="3">
        <v>201</v>
      </c>
      <c r="C213" s="6" t="s">
        <v>66</v>
      </c>
      <c r="D213" s="3" t="s">
        <v>280</v>
      </c>
      <c r="E213" s="94">
        <v>1</v>
      </c>
      <c r="F213" s="8">
        <v>9.5399999999999991</v>
      </c>
      <c r="G213" s="51"/>
      <c r="H213" s="51">
        <f t="shared" si="20"/>
        <v>9.5399999999999991</v>
      </c>
      <c r="I213" s="51">
        <f t="shared" si="21"/>
        <v>0</v>
      </c>
    </row>
    <row r="214" spans="2:9">
      <c r="B214" s="3">
        <v>202</v>
      </c>
      <c r="C214" s="6" t="s">
        <v>193</v>
      </c>
      <c r="D214" s="3" t="s">
        <v>280</v>
      </c>
      <c r="E214" s="94">
        <v>2</v>
      </c>
      <c r="F214" s="8">
        <v>1.06</v>
      </c>
      <c r="G214" s="51"/>
      <c r="H214" s="51">
        <f t="shared" si="20"/>
        <v>2.12</v>
      </c>
      <c r="I214" s="51">
        <f t="shared" si="21"/>
        <v>0</v>
      </c>
    </row>
    <row r="215" spans="2:9">
      <c r="B215" s="3">
        <v>203</v>
      </c>
      <c r="C215" s="6" t="s">
        <v>202</v>
      </c>
      <c r="D215" s="3" t="s">
        <v>280</v>
      </c>
      <c r="E215" s="94">
        <v>2</v>
      </c>
      <c r="F215" s="8">
        <v>8.1999999999999993</v>
      </c>
      <c r="G215" s="51"/>
      <c r="H215" s="51">
        <f t="shared" si="20"/>
        <v>16.399999999999999</v>
      </c>
      <c r="I215" s="51">
        <f t="shared" si="21"/>
        <v>0</v>
      </c>
    </row>
    <row r="216" spans="2:9">
      <c r="B216" s="3">
        <v>204</v>
      </c>
      <c r="C216" s="6" t="s">
        <v>203</v>
      </c>
      <c r="D216" s="3" t="s">
        <v>280</v>
      </c>
      <c r="E216" s="94">
        <v>1</v>
      </c>
      <c r="F216" s="8">
        <v>63.6</v>
      </c>
      <c r="G216" s="51"/>
      <c r="H216" s="51">
        <f t="shared" si="20"/>
        <v>63.6</v>
      </c>
      <c r="I216" s="51">
        <f t="shared" si="21"/>
        <v>0</v>
      </c>
    </row>
    <row r="217" spans="2:9">
      <c r="B217" s="3">
        <v>205</v>
      </c>
      <c r="C217" s="6" t="s">
        <v>204</v>
      </c>
      <c r="D217" s="3" t="s">
        <v>280</v>
      </c>
      <c r="E217" s="94">
        <v>1</v>
      </c>
      <c r="F217" s="8">
        <v>3.42</v>
      </c>
      <c r="G217" s="51"/>
      <c r="H217" s="51">
        <f t="shared" si="20"/>
        <v>3.42</v>
      </c>
      <c r="I217" s="51">
        <f t="shared" si="21"/>
        <v>0</v>
      </c>
    </row>
    <row r="218" spans="2:9">
      <c r="B218" s="3">
        <v>206</v>
      </c>
      <c r="C218" s="6" t="s">
        <v>205</v>
      </c>
      <c r="D218" s="3" t="s">
        <v>280</v>
      </c>
      <c r="E218" s="94">
        <v>1</v>
      </c>
      <c r="F218" s="8">
        <v>4.17</v>
      </c>
      <c r="G218" s="51"/>
      <c r="H218" s="51">
        <f t="shared" si="20"/>
        <v>4.17</v>
      </c>
      <c r="I218" s="51">
        <f t="shared" si="21"/>
        <v>0</v>
      </c>
    </row>
    <row r="219" spans="2:9">
      <c r="B219" s="3">
        <v>207</v>
      </c>
      <c r="C219" s="6" t="s">
        <v>54</v>
      </c>
      <c r="D219" s="3" t="s">
        <v>280</v>
      </c>
      <c r="E219" s="94">
        <v>10</v>
      </c>
      <c r="F219" s="8">
        <v>0.86</v>
      </c>
      <c r="G219" s="51"/>
      <c r="H219" s="51">
        <f t="shared" si="20"/>
        <v>8.6</v>
      </c>
      <c r="I219" s="51">
        <f t="shared" si="21"/>
        <v>0</v>
      </c>
    </row>
    <row r="220" spans="2:9">
      <c r="B220" s="3">
        <v>208</v>
      </c>
      <c r="C220" s="6" t="s">
        <v>55</v>
      </c>
      <c r="D220" s="3" t="s">
        <v>280</v>
      </c>
      <c r="E220" s="94">
        <v>2</v>
      </c>
      <c r="F220" s="8">
        <v>0.78</v>
      </c>
      <c r="G220" s="51"/>
      <c r="H220" s="51">
        <f t="shared" si="20"/>
        <v>1.56</v>
      </c>
      <c r="I220" s="51">
        <f t="shared" si="21"/>
        <v>0</v>
      </c>
    </row>
    <row r="221" spans="2:9">
      <c r="B221" s="3">
        <v>209</v>
      </c>
      <c r="C221" s="6" t="s">
        <v>77</v>
      </c>
      <c r="D221" s="3" t="s">
        <v>280</v>
      </c>
      <c r="E221" s="94">
        <v>15</v>
      </c>
      <c r="F221" s="8">
        <v>0.21</v>
      </c>
      <c r="G221" s="51"/>
      <c r="H221" s="51">
        <f t="shared" si="20"/>
        <v>3.15</v>
      </c>
      <c r="I221" s="51">
        <f t="shared" si="21"/>
        <v>0</v>
      </c>
    </row>
    <row r="222" spans="2:9">
      <c r="B222" s="3">
        <v>210</v>
      </c>
      <c r="C222" s="6" t="s">
        <v>208</v>
      </c>
      <c r="D222" s="3" t="s">
        <v>280</v>
      </c>
      <c r="E222" s="94">
        <v>10</v>
      </c>
      <c r="F222" s="8">
        <v>0.37</v>
      </c>
      <c r="G222" s="51"/>
      <c r="H222" s="51">
        <f t="shared" si="20"/>
        <v>3.7</v>
      </c>
      <c r="I222" s="51">
        <f t="shared" si="21"/>
        <v>0</v>
      </c>
    </row>
    <row r="223" spans="2:9">
      <c r="B223" s="3">
        <v>211</v>
      </c>
      <c r="C223" s="6" t="s">
        <v>269</v>
      </c>
      <c r="D223" s="3" t="s">
        <v>280</v>
      </c>
      <c r="E223" s="94">
        <v>5</v>
      </c>
      <c r="F223" s="8">
        <v>3.07</v>
      </c>
      <c r="G223" s="51"/>
      <c r="H223" s="51">
        <f t="shared" si="20"/>
        <v>15.35</v>
      </c>
      <c r="I223" s="51">
        <f t="shared" si="21"/>
        <v>0</v>
      </c>
    </row>
    <row r="224" spans="2:9">
      <c r="B224" s="3">
        <v>212</v>
      </c>
      <c r="C224" s="6" t="s">
        <v>209</v>
      </c>
      <c r="D224" s="3" t="s">
        <v>280</v>
      </c>
      <c r="E224" s="94">
        <v>4</v>
      </c>
      <c r="F224" s="8">
        <v>0.32</v>
      </c>
      <c r="G224" s="51"/>
      <c r="H224" s="51">
        <f t="shared" si="20"/>
        <v>1.28</v>
      </c>
      <c r="I224" s="51">
        <f t="shared" si="21"/>
        <v>0</v>
      </c>
    </row>
    <row r="225" spans="2:9">
      <c r="B225" s="3">
        <v>213</v>
      </c>
      <c r="C225" s="6" t="s">
        <v>210</v>
      </c>
      <c r="D225" s="3" t="s">
        <v>280</v>
      </c>
      <c r="E225" s="94">
        <v>5</v>
      </c>
      <c r="F225" s="8">
        <v>0.42</v>
      </c>
      <c r="G225" s="51"/>
      <c r="H225" s="51">
        <f t="shared" ref="H225:H257" si="22">E225*F225</f>
        <v>2.1</v>
      </c>
      <c r="I225" s="51">
        <f t="shared" ref="I225:I257" si="23">E225*G225</f>
        <v>0</v>
      </c>
    </row>
    <row r="226" spans="2:9">
      <c r="B226" s="3">
        <v>214</v>
      </c>
      <c r="C226" s="6" t="s">
        <v>211</v>
      </c>
      <c r="D226" s="3" t="s">
        <v>280</v>
      </c>
      <c r="E226" s="94">
        <v>4</v>
      </c>
      <c r="F226" s="8">
        <v>3.18</v>
      </c>
      <c r="G226" s="51"/>
      <c r="H226" s="51">
        <f t="shared" si="22"/>
        <v>12.72</v>
      </c>
      <c r="I226" s="51">
        <f t="shared" si="23"/>
        <v>0</v>
      </c>
    </row>
    <row r="227" spans="2:9">
      <c r="B227" s="3">
        <v>215</v>
      </c>
      <c r="C227" s="6" t="s">
        <v>212</v>
      </c>
      <c r="D227" s="3" t="s">
        <v>280</v>
      </c>
      <c r="E227" s="94">
        <v>4</v>
      </c>
      <c r="F227" s="8">
        <v>3.18</v>
      </c>
      <c r="G227" s="51"/>
      <c r="H227" s="51">
        <f t="shared" si="22"/>
        <v>12.72</v>
      </c>
      <c r="I227" s="51">
        <f t="shared" si="23"/>
        <v>0</v>
      </c>
    </row>
    <row r="228" spans="2:9">
      <c r="B228" s="3">
        <v>216</v>
      </c>
      <c r="C228" s="6" t="s">
        <v>72</v>
      </c>
      <c r="D228" s="3" t="s">
        <v>280</v>
      </c>
      <c r="E228" s="94">
        <v>4</v>
      </c>
      <c r="F228" s="8">
        <v>1.59</v>
      </c>
      <c r="G228" s="51"/>
      <c r="H228" s="51">
        <f t="shared" si="22"/>
        <v>6.36</v>
      </c>
      <c r="I228" s="51">
        <f t="shared" si="23"/>
        <v>0</v>
      </c>
    </row>
    <row r="229" spans="2:9">
      <c r="B229" s="3">
        <v>217</v>
      </c>
      <c r="C229" s="6" t="s">
        <v>65</v>
      </c>
      <c r="D229" s="3" t="s">
        <v>280</v>
      </c>
      <c r="E229" s="94">
        <v>4</v>
      </c>
      <c r="F229" s="8">
        <v>1.23</v>
      </c>
      <c r="G229" s="51"/>
      <c r="H229" s="51">
        <f t="shared" si="22"/>
        <v>4.92</v>
      </c>
      <c r="I229" s="51">
        <f t="shared" si="23"/>
        <v>0</v>
      </c>
    </row>
    <row r="230" spans="2:9">
      <c r="B230" s="3">
        <v>218</v>
      </c>
      <c r="C230" s="6" t="s">
        <v>81</v>
      </c>
      <c r="D230" s="3" t="s">
        <v>280</v>
      </c>
      <c r="E230" s="94">
        <v>2</v>
      </c>
      <c r="F230" s="8">
        <v>41.5</v>
      </c>
      <c r="G230" s="51"/>
      <c r="H230" s="51">
        <f t="shared" si="22"/>
        <v>83</v>
      </c>
      <c r="I230" s="51">
        <f t="shared" si="23"/>
        <v>0</v>
      </c>
    </row>
    <row r="231" spans="2:9">
      <c r="B231" s="3">
        <v>219</v>
      </c>
      <c r="C231" s="6" t="s">
        <v>75</v>
      </c>
      <c r="D231" s="3" t="s">
        <v>280</v>
      </c>
      <c r="E231" s="94">
        <v>2</v>
      </c>
      <c r="F231" s="8">
        <v>3.86</v>
      </c>
      <c r="G231" s="51"/>
      <c r="H231" s="51">
        <f t="shared" si="22"/>
        <v>7.72</v>
      </c>
      <c r="I231" s="51">
        <f t="shared" si="23"/>
        <v>0</v>
      </c>
    </row>
    <row r="232" spans="2:9">
      <c r="B232" s="3">
        <v>220</v>
      </c>
      <c r="C232" s="6" t="s">
        <v>76</v>
      </c>
      <c r="D232" s="3" t="s">
        <v>280</v>
      </c>
      <c r="E232" s="94">
        <v>10</v>
      </c>
      <c r="F232" s="8">
        <v>3.18</v>
      </c>
      <c r="G232" s="51"/>
      <c r="H232" s="51">
        <f t="shared" si="22"/>
        <v>31.8</v>
      </c>
      <c r="I232" s="51">
        <f t="shared" si="23"/>
        <v>0</v>
      </c>
    </row>
    <row r="233" spans="2:9">
      <c r="B233" s="3">
        <v>221</v>
      </c>
      <c r="C233" s="6" t="s">
        <v>311</v>
      </c>
      <c r="D233" s="3" t="s">
        <v>279</v>
      </c>
      <c r="E233" s="94">
        <v>5</v>
      </c>
      <c r="F233" s="8">
        <v>3.86</v>
      </c>
      <c r="G233" s="51"/>
      <c r="H233" s="51">
        <f t="shared" si="22"/>
        <v>19.3</v>
      </c>
      <c r="I233" s="51">
        <f t="shared" si="23"/>
        <v>0</v>
      </c>
    </row>
    <row r="234" spans="2:9">
      <c r="B234" s="3">
        <v>222</v>
      </c>
      <c r="C234" s="6" t="s">
        <v>312</v>
      </c>
      <c r="D234" s="3" t="s">
        <v>279</v>
      </c>
      <c r="E234" s="94">
        <v>2</v>
      </c>
      <c r="F234" s="8">
        <v>10.41</v>
      </c>
      <c r="G234" s="51"/>
      <c r="H234" s="51">
        <f t="shared" si="22"/>
        <v>20.82</v>
      </c>
      <c r="I234" s="51">
        <f t="shared" si="23"/>
        <v>0</v>
      </c>
    </row>
    <row r="235" spans="2:9">
      <c r="B235" s="3">
        <v>223</v>
      </c>
      <c r="C235" s="6" t="s">
        <v>60</v>
      </c>
      <c r="D235" s="3" t="s">
        <v>280</v>
      </c>
      <c r="E235" s="94">
        <v>10</v>
      </c>
      <c r="F235" s="8">
        <v>0.31</v>
      </c>
      <c r="G235" s="51"/>
      <c r="H235" s="51">
        <f t="shared" si="22"/>
        <v>3.1</v>
      </c>
      <c r="I235" s="51">
        <f t="shared" si="23"/>
        <v>0</v>
      </c>
    </row>
    <row r="236" spans="2:9">
      <c r="B236" s="3">
        <v>224</v>
      </c>
      <c r="C236" s="6" t="s">
        <v>59</v>
      </c>
      <c r="D236" s="3" t="s">
        <v>280</v>
      </c>
      <c r="E236" s="94">
        <v>5</v>
      </c>
      <c r="F236" s="8">
        <v>1.35</v>
      </c>
      <c r="G236" s="51"/>
      <c r="H236" s="51">
        <f t="shared" si="22"/>
        <v>6.75</v>
      </c>
      <c r="I236" s="51">
        <f t="shared" si="23"/>
        <v>0</v>
      </c>
    </row>
    <row r="237" spans="2:9">
      <c r="B237" s="3">
        <v>225</v>
      </c>
      <c r="C237" s="6" t="s">
        <v>79</v>
      </c>
      <c r="D237" s="3" t="s">
        <v>280</v>
      </c>
      <c r="E237" s="94">
        <v>2</v>
      </c>
      <c r="F237" s="8">
        <v>3.18</v>
      </c>
      <c r="G237" s="51"/>
      <c r="H237" s="51">
        <f t="shared" si="22"/>
        <v>6.36</v>
      </c>
      <c r="I237" s="51">
        <f t="shared" si="23"/>
        <v>0</v>
      </c>
    </row>
    <row r="238" spans="2:9">
      <c r="B238" s="3">
        <v>226</v>
      </c>
      <c r="C238" s="6" t="s">
        <v>80</v>
      </c>
      <c r="D238" s="3" t="s">
        <v>280</v>
      </c>
      <c r="E238" s="94">
        <v>2</v>
      </c>
      <c r="F238" s="8">
        <v>3.18</v>
      </c>
      <c r="G238" s="51"/>
      <c r="H238" s="51">
        <f t="shared" si="22"/>
        <v>6.36</v>
      </c>
      <c r="I238" s="51">
        <f t="shared" si="23"/>
        <v>0</v>
      </c>
    </row>
    <row r="239" spans="2:9">
      <c r="B239" s="3">
        <v>227</v>
      </c>
      <c r="C239" s="6" t="s">
        <v>69</v>
      </c>
      <c r="D239" s="3" t="s">
        <v>280</v>
      </c>
      <c r="E239" s="94">
        <v>5</v>
      </c>
      <c r="F239" s="8">
        <v>1.91</v>
      </c>
      <c r="G239" s="51"/>
      <c r="H239" s="51">
        <f t="shared" si="22"/>
        <v>9.5500000000000007</v>
      </c>
      <c r="I239" s="51">
        <f t="shared" si="23"/>
        <v>0</v>
      </c>
    </row>
    <row r="240" spans="2:9">
      <c r="B240" s="3">
        <v>228</v>
      </c>
      <c r="C240" s="6" t="s">
        <v>70</v>
      </c>
      <c r="D240" s="3" t="s">
        <v>280</v>
      </c>
      <c r="E240" s="94">
        <v>3</v>
      </c>
      <c r="F240" s="8">
        <v>1.59</v>
      </c>
      <c r="G240" s="51"/>
      <c r="H240" s="51">
        <f t="shared" si="22"/>
        <v>4.7699999999999996</v>
      </c>
      <c r="I240" s="51">
        <f t="shared" si="23"/>
        <v>0</v>
      </c>
    </row>
    <row r="241" spans="2:9">
      <c r="B241" s="3">
        <v>229</v>
      </c>
      <c r="C241" s="6" t="s">
        <v>71</v>
      </c>
      <c r="D241" s="3" t="s">
        <v>280</v>
      </c>
      <c r="E241" s="94">
        <v>3</v>
      </c>
      <c r="F241" s="8">
        <v>0.86</v>
      </c>
      <c r="G241" s="51"/>
      <c r="H241" s="51">
        <f t="shared" si="22"/>
        <v>2.58</v>
      </c>
      <c r="I241" s="51">
        <f t="shared" si="23"/>
        <v>0</v>
      </c>
    </row>
    <row r="242" spans="2:9">
      <c r="B242" s="3">
        <v>230</v>
      </c>
      <c r="C242" s="6" t="s">
        <v>207</v>
      </c>
      <c r="D242" s="3" t="s">
        <v>280</v>
      </c>
      <c r="E242" s="94">
        <v>2</v>
      </c>
      <c r="F242" s="8">
        <v>21.2</v>
      </c>
      <c r="G242" s="51"/>
      <c r="H242" s="51">
        <f t="shared" si="22"/>
        <v>42.4</v>
      </c>
      <c r="I242" s="51">
        <f t="shared" si="23"/>
        <v>0</v>
      </c>
    </row>
    <row r="243" spans="2:9">
      <c r="B243" s="3">
        <v>231</v>
      </c>
      <c r="C243" s="6" t="s">
        <v>87</v>
      </c>
      <c r="D243" s="3" t="s">
        <v>280</v>
      </c>
      <c r="E243" s="94">
        <v>1</v>
      </c>
      <c r="F243" s="8">
        <v>5.16</v>
      </c>
      <c r="G243" s="51"/>
      <c r="H243" s="51">
        <f t="shared" si="22"/>
        <v>5.16</v>
      </c>
      <c r="I243" s="51">
        <f t="shared" si="23"/>
        <v>0</v>
      </c>
    </row>
    <row r="244" spans="2:9">
      <c r="B244" s="3">
        <v>232</v>
      </c>
      <c r="C244" s="6" t="s">
        <v>213</v>
      </c>
      <c r="D244" s="3" t="s">
        <v>280</v>
      </c>
      <c r="E244" s="94">
        <v>1</v>
      </c>
      <c r="F244" s="8">
        <v>15.55</v>
      </c>
      <c r="G244" s="51"/>
      <c r="H244" s="51">
        <f t="shared" si="22"/>
        <v>15.55</v>
      </c>
      <c r="I244" s="51">
        <f t="shared" si="23"/>
        <v>0</v>
      </c>
    </row>
    <row r="245" spans="2:9">
      <c r="B245" s="3">
        <v>233</v>
      </c>
      <c r="C245" s="6" t="s">
        <v>82</v>
      </c>
      <c r="D245" s="3" t="s">
        <v>280</v>
      </c>
      <c r="E245" s="94">
        <v>5</v>
      </c>
      <c r="F245" s="8">
        <v>4.28</v>
      </c>
      <c r="G245" s="51"/>
      <c r="H245" s="51">
        <f t="shared" si="22"/>
        <v>21.4</v>
      </c>
      <c r="I245" s="51">
        <f t="shared" si="23"/>
        <v>0</v>
      </c>
    </row>
    <row r="246" spans="2:9">
      <c r="B246" s="3">
        <v>234</v>
      </c>
      <c r="C246" s="6" t="s">
        <v>67</v>
      </c>
      <c r="D246" s="3" t="s">
        <v>280</v>
      </c>
      <c r="E246" s="94">
        <v>8</v>
      </c>
      <c r="F246" s="8">
        <v>2.4500000000000002</v>
      </c>
      <c r="G246" s="51"/>
      <c r="H246" s="51">
        <f t="shared" si="22"/>
        <v>19.600000000000001</v>
      </c>
      <c r="I246" s="51">
        <f t="shared" si="23"/>
        <v>0</v>
      </c>
    </row>
    <row r="247" spans="2:9">
      <c r="B247" s="3">
        <v>235</v>
      </c>
      <c r="C247" s="6" t="s">
        <v>68</v>
      </c>
      <c r="D247" s="3" t="s">
        <v>280</v>
      </c>
      <c r="E247" s="94">
        <v>8</v>
      </c>
      <c r="F247" s="8">
        <v>3.07</v>
      </c>
      <c r="G247" s="51"/>
      <c r="H247" s="51">
        <f t="shared" si="22"/>
        <v>24.56</v>
      </c>
      <c r="I247" s="51">
        <f t="shared" si="23"/>
        <v>0</v>
      </c>
    </row>
    <row r="248" spans="2:9">
      <c r="B248" s="3">
        <v>236</v>
      </c>
      <c r="C248" s="6" t="s">
        <v>214</v>
      </c>
      <c r="D248" s="3" t="s">
        <v>280</v>
      </c>
      <c r="E248" s="94">
        <v>5</v>
      </c>
      <c r="F248" s="8">
        <v>0.68</v>
      </c>
      <c r="G248" s="51"/>
      <c r="H248" s="51">
        <f t="shared" si="22"/>
        <v>3.4</v>
      </c>
      <c r="I248" s="51">
        <f t="shared" si="23"/>
        <v>0</v>
      </c>
    </row>
    <row r="249" spans="2:9">
      <c r="B249" s="3">
        <v>237</v>
      </c>
      <c r="C249" s="6" t="s">
        <v>57</v>
      </c>
      <c r="D249" s="3" t="s">
        <v>279</v>
      </c>
      <c r="E249" s="94">
        <v>150</v>
      </c>
      <c r="F249" s="8">
        <v>0.24</v>
      </c>
      <c r="G249" s="51"/>
      <c r="H249" s="51">
        <f t="shared" si="22"/>
        <v>36</v>
      </c>
      <c r="I249" s="51">
        <f t="shared" si="23"/>
        <v>0</v>
      </c>
    </row>
    <row r="250" spans="2:9">
      <c r="B250" s="3">
        <v>238</v>
      </c>
      <c r="C250" s="6" t="s">
        <v>215</v>
      </c>
      <c r="D250" s="3" t="s">
        <v>279</v>
      </c>
      <c r="E250" s="94">
        <v>75</v>
      </c>
      <c r="F250" s="8">
        <v>1.1000000000000001</v>
      </c>
      <c r="G250" s="51"/>
      <c r="H250" s="51">
        <f t="shared" si="22"/>
        <v>82.5</v>
      </c>
      <c r="I250" s="51">
        <f t="shared" si="23"/>
        <v>0</v>
      </c>
    </row>
    <row r="251" spans="2:9">
      <c r="B251" s="3">
        <v>239</v>
      </c>
      <c r="C251" s="6" t="s">
        <v>353</v>
      </c>
      <c r="D251" s="3" t="s">
        <v>279</v>
      </c>
      <c r="E251" s="94">
        <v>100</v>
      </c>
      <c r="F251" s="8"/>
      <c r="G251" s="51"/>
      <c r="H251" s="51"/>
      <c r="I251" s="51">
        <f t="shared" si="23"/>
        <v>0</v>
      </c>
    </row>
    <row r="252" spans="2:9">
      <c r="B252" s="3">
        <v>240</v>
      </c>
      <c r="C252" s="6" t="s">
        <v>313</v>
      </c>
      <c r="D252" s="3" t="s">
        <v>279</v>
      </c>
      <c r="E252" s="94">
        <v>10</v>
      </c>
      <c r="F252" s="8">
        <v>2.02</v>
      </c>
      <c r="G252" s="51"/>
      <c r="H252" s="51">
        <f t="shared" si="22"/>
        <v>20.2</v>
      </c>
      <c r="I252" s="51">
        <f t="shared" si="23"/>
        <v>0</v>
      </c>
    </row>
    <row r="253" spans="2:9">
      <c r="B253" s="3">
        <v>241</v>
      </c>
      <c r="C253" s="6" t="s">
        <v>314</v>
      </c>
      <c r="D253" s="3" t="s">
        <v>280</v>
      </c>
      <c r="E253" s="94">
        <v>10</v>
      </c>
      <c r="F253" s="8">
        <v>7.77</v>
      </c>
      <c r="G253" s="51"/>
      <c r="H253" s="51">
        <f t="shared" si="22"/>
        <v>77.7</v>
      </c>
      <c r="I253" s="51">
        <f t="shared" si="23"/>
        <v>0</v>
      </c>
    </row>
    <row r="254" spans="2:9">
      <c r="B254" s="3">
        <v>242</v>
      </c>
      <c r="C254" s="6" t="s">
        <v>216</v>
      </c>
      <c r="D254" s="3" t="s">
        <v>279</v>
      </c>
      <c r="E254" s="94">
        <v>75</v>
      </c>
      <c r="F254" s="8">
        <v>0.98</v>
      </c>
      <c r="G254" s="51"/>
      <c r="H254" s="51">
        <f t="shared" si="22"/>
        <v>73.5</v>
      </c>
      <c r="I254" s="51">
        <f t="shared" si="23"/>
        <v>0</v>
      </c>
    </row>
    <row r="255" spans="2:9">
      <c r="B255" s="3">
        <v>243</v>
      </c>
      <c r="C255" s="6" t="s">
        <v>217</v>
      </c>
      <c r="D255" s="3" t="s">
        <v>279</v>
      </c>
      <c r="E255" s="94">
        <v>45</v>
      </c>
      <c r="F255" s="8">
        <v>1.72</v>
      </c>
      <c r="G255" s="51"/>
      <c r="H255" s="51">
        <f t="shared" si="22"/>
        <v>77.400000000000006</v>
      </c>
      <c r="I255" s="51">
        <f t="shared" si="23"/>
        <v>0</v>
      </c>
    </row>
    <row r="256" spans="2:9">
      <c r="B256" s="3">
        <v>244</v>
      </c>
      <c r="C256" s="6" t="s">
        <v>84</v>
      </c>
      <c r="D256" s="3" t="s">
        <v>280</v>
      </c>
      <c r="E256" s="94">
        <v>4</v>
      </c>
      <c r="F256" s="8">
        <v>7.22</v>
      </c>
      <c r="G256" s="51"/>
      <c r="H256" s="51">
        <f t="shared" si="22"/>
        <v>28.88</v>
      </c>
      <c r="I256" s="51">
        <f t="shared" si="23"/>
        <v>0</v>
      </c>
    </row>
    <row r="257" spans="2:9">
      <c r="B257" s="3">
        <v>245</v>
      </c>
      <c r="C257" s="6" t="s">
        <v>220</v>
      </c>
      <c r="D257" s="3" t="s">
        <v>280</v>
      </c>
      <c r="E257" s="94">
        <v>5</v>
      </c>
      <c r="F257" s="8">
        <v>6.73</v>
      </c>
      <c r="G257" s="51"/>
      <c r="H257" s="51">
        <f t="shared" si="22"/>
        <v>33.65</v>
      </c>
      <c r="I257" s="51">
        <f t="shared" si="23"/>
        <v>0</v>
      </c>
    </row>
    <row r="258" spans="2:9">
      <c r="B258" s="3">
        <v>246</v>
      </c>
      <c r="C258" s="6" t="s">
        <v>221</v>
      </c>
      <c r="D258" s="3" t="s">
        <v>280</v>
      </c>
      <c r="E258" s="94">
        <v>10</v>
      </c>
      <c r="F258" s="8">
        <v>1.72</v>
      </c>
      <c r="G258" s="51"/>
      <c r="H258" s="51">
        <f t="shared" ref="H258:H290" si="24">E258*F258</f>
        <v>17.2</v>
      </c>
      <c r="I258" s="51">
        <f t="shared" ref="I258:I290" si="25">E258*G258</f>
        <v>0</v>
      </c>
    </row>
    <row r="259" spans="2:9">
      <c r="B259" s="3">
        <v>247</v>
      </c>
      <c r="C259" s="6" t="s">
        <v>73</v>
      </c>
      <c r="D259" s="3" t="s">
        <v>280</v>
      </c>
      <c r="E259" s="94">
        <v>10</v>
      </c>
      <c r="F259" s="8">
        <v>1.39</v>
      </c>
      <c r="G259" s="51"/>
      <c r="H259" s="51">
        <f t="shared" si="24"/>
        <v>13.9</v>
      </c>
      <c r="I259" s="51">
        <f t="shared" si="25"/>
        <v>0</v>
      </c>
    </row>
    <row r="260" spans="2:9">
      <c r="B260" s="3">
        <v>248</v>
      </c>
      <c r="C260" s="6" t="s">
        <v>218</v>
      </c>
      <c r="D260" s="3" t="s">
        <v>280</v>
      </c>
      <c r="E260" s="94">
        <v>10</v>
      </c>
      <c r="F260" s="8">
        <v>4.7699999999999996</v>
      </c>
      <c r="G260" s="51"/>
      <c r="H260" s="51">
        <f t="shared" si="24"/>
        <v>47.7</v>
      </c>
      <c r="I260" s="51">
        <f t="shared" si="25"/>
        <v>0</v>
      </c>
    </row>
    <row r="261" spans="2:9">
      <c r="B261" s="3">
        <v>249</v>
      </c>
      <c r="C261" s="6" t="s">
        <v>222</v>
      </c>
      <c r="D261" s="3" t="s">
        <v>280</v>
      </c>
      <c r="E261" s="94">
        <v>2</v>
      </c>
      <c r="F261" s="8">
        <v>9.5399999999999991</v>
      </c>
      <c r="G261" s="51"/>
      <c r="H261" s="51">
        <f t="shared" si="24"/>
        <v>19.079999999999998</v>
      </c>
      <c r="I261" s="51">
        <f t="shared" si="25"/>
        <v>0</v>
      </c>
    </row>
    <row r="262" spans="2:9">
      <c r="B262" s="3">
        <v>250</v>
      </c>
      <c r="C262" s="6" t="s">
        <v>219</v>
      </c>
      <c r="D262" s="3" t="s">
        <v>280</v>
      </c>
      <c r="E262" s="94">
        <v>2</v>
      </c>
      <c r="F262" s="8">
        <v>20.2</v>
      </c>
      <c r="G262" s="51"/>
      <c r="H262" s="51">
        <f t="shared" si="24"/>
        <v>40.4</v>
      </c>
      <c r="I262" s="51">
        <f t="shared" si="25"/>
        <v>0</v>
      </c>
    </row>
    <row r="263" spans="2:9">
      <c r="B263" s="3">
        <v>251</v>
      </c>
      <c r="C263" s="6" t="s">
        <v>223</v>
      </c>
      <c r="D263" s="3" t="s">
        <v>280</v>
      </c>
      <c r="E263" s="94">
        <v>2</v>
      </c>
      <c r="F263" s="8">
        <v>17.760000000000002</v>
      </c>
      <c r="G263" s="51"/>
      <c r="H263" s="51">
        <f t="shared" si="24"/>
        <v>35.520000000000003</v>
      </c>
      <c r="I263" s="51">
        <f t="shared" si="25"/>
        <v>0</v>
      </c>
    </row>
    <row r="264" spans="2:9">
      <c r="B264" s="3">
        <v>252</v>
      </c>
      <c r="C264" s="6" t="s">
        <v>225</v>
      </c>
      <c r="D264" s="3" t="s">
        <v>280</v>
      </c>
      <c r="E264" s="94">
        <v>2</v>
      </c>
      <c r="F264" s="8">
        <v>17.48</v>
      </c>
      <c r="G264" s="51"/>
      <c r="H264" s="51">
        <f t="shared" si="24"/>
        <v>34.96</v>
      </c>
      <c r="I264" s="51">
        <f t="shared" si="25"/>
        <v>0</v>
      </c>
    </row>
    <row r="265" spans="2:9">
      <c r="B265" s="3">
        <v>253</v>
      </c>
      <c r="C265" s="6" t="s">
        <v>224</v>
      </c>
      <c r="D265" s="3" t="s">
        <v>280</v>
      </c>
      <c r="E265" s="94">
        <v>2</v>
      </c>
      <c r="F265" s="8">
        <v>48.97</v>
      </c>
      <c r="G265" s="51"/>
      <c r="H265" s="51">
        <f t="shared" si="24"/>
        <v>97.94</v>
      </c>
      <c r="I265" s="51">
        <f t="shared" si="25"/>
        <v>0</v>
      </c>
    </row>
    <row r="266" spans="2:9">
      <c r="B266" s="3">
        <v>254</v>
      </c>
      <c r="C266" s="6" t="s">
        <v>226</v>
      </c>
      <c r="D266" s="3" t="s">
        <v>280</v>
      </c>
      <c r="E266" s="94">
        <v>5</v>
      </c>
      <c r="F266" s="8">
        <v>15.61</v>
      </c>
      <c r="G266" s="51"/>
      <c r="H266" s="51">
        <f t="shared" si="24"/>
        <v>78.05</v>
      </c>
      <c r="I266" s="51">
        <f t="shared" si="25"/>
        <v>0</v>
      </c>
    </row>
    <row r="267" spans="2:9">
      <c r="B267" s="3">
        <v>255</v>
      </c>
      <c r="C267" s="6" t="s">
        <v>227</v>
      </c>
      <c r="D267" s="3" t="s">
        <v>280</v>
      </c>
      <c r="E267" s="94">
        <v>2</v>
      </c>
      <c r="F267" s="8">
        <v>11.66</v>
      </c>
      <c r="G267" s="51"/>
      <c r="H267" s="51">
        <f t="shared" si="24"/>
        <v>23.32</v>
      </c>
      <c r="I267" s="51">
        <f t="shared" si="25"/>
        <v>0</v>
      </c>
    </row>
    <row r="268" spans="2:9">
      <c r="B268" s="3">
        <v>256</v>
      </c>
      <c r="C268" s="6" t="s">
        <v>78</v>
      </c>
      <c r="D268" s="3" t="s">
        <v>280</v>
      </c>
      <c r="E268" s="94">
        <v>2</v>
      </c>
      <c r="F268" s="8">
        <v>24.38</v>
      </c>
      <c r="G268" s="51"/>
      <c r="H268" s="51">
        <f t="shared" si="24"/>
        <v>48.76</v>
      </c>
      <c r="I268" s="51">
        <f t="shared" si="25"/>
        <v>0</v>
      </c>
    </row>
    <row r="269" spans="2:9">
      <c r="B269" s="3">
        <v>257</v>
      </c>
      <c r="C269" s="6" t="s">
        <v>228</v>
      </c>
      <c r="D269" s="3" t="s">
        <v>280</v>
      </c>
      <c r="E269" s="94">
        <v>2</v>
      </c>
      <c r="F269" s="8">
        <v>127.2</v>
      </c>
      <c r="G269" s="51"/>
      <c r="H269" s="51">
        <f t="shared" si="24"/>
        <v>254.4</v>
      </c>
      <c r="I269" s="51">
        <f t="shared" si="25"/>
        <v>0</v>
      </c>
    </row>
    <row r="270" spans="2:9">
      <c r="B270" s="3">
        <v>258</v>
      </c>
      <c r="C270" s="6" t="s">
        <v>229</v>
      </c>
      <c r="D270" s="3" t="s">
        <v>280</v>
      </c>
      <c r="E270" s="94">
        <v>10</v>
      </c>
      <c r="F270" s="8">
        <v>12.79</v>
      </c>
      <c r="G270" s="51"/>
      <c r="H270" s="51">
        <f t="shared" si="24"/>
        <v>127.9</v>
      </c>
      <c r="I270" s="51">
        <f t="shared" si="25"/>
        <v>0</v>
      </c>
    </row>
    <row r="271" spans="2:9">
      <c r="B271" s="3">
        <v>259</v>
      </c>
      <c r="C271" s="6" t="s">
        <v>64</v>
      </c>
      <c r="D271" s="3" t="s">
        <v>280</v>
      </c>
      <c r="E271" s="94">
        <v>10</v>
      </c>
      <c r="F271" s="8">
        <v>3.92</v>
      </c>
      <c r="G271" s="51"/>
      <c r="H271" s="51">
        <f t="shared" si="24"/>
        <v>39.200000000000003</v>
      </c>
      <c r="I271" s="51">
        <f t="shared" si="25"/>
        <v>0</v>
      </c>
    </row>
    <row r="272" spans="2:9">
      <c r="B272" s="3">
        <v>260</v>
      </c>
      <c r="C272" s="6" t="s">
        <v>233</v>
      </c>
      <c r="D272" s="3" t="s">
        <v>280</v>
      </c>
      <c r="E272" s="94">
        <v>3</v>
      </c>
      <c r="F272" s="8">
        <v>128.56</v>
      </c>
      <c r="G272" s="51"/>
      <c r="H272" s="51">
        <f t="shared" si="24"/>
        <v>385.68</v>
      </c>
      <c r="I272" s="51">
        <f t="shared" si="25"/>
        <v>0</v>
      </c>
    </row>
    <row r="273" spans="2:9">
      <c r="B273" s="3">
        <v>261</v>
      </c>
      <c r="C273" s="6" t="s">
        <v>230</v>
      </c>
      <c r="D273" s="3" t="s">
        <v>280</v>
      </c>
      <c r="E273" s="94">
        <v>5</v>
      </c>
      <c r="F273" s="8">
        <v>34.9</v>
      </c>
      <c r="G273" s="51"/>
      <c r="H273" s="51">
        <f t="shared" si="24"/>
        <v>174.5</v>
      </c>
      <c r="I273" s="51">
        <f t="shared" si="25"/>
        <v>0</v>
      </c>
    </row>
    <row r="274" spans="2:9">
      <c r="B274" s="3">
        <v>262</v>
      </c>
      <c r="C274" s="6" t="s">
        <v>231</v>
      </c>
      <c r="D274" s="3" t="s">
        <v>280</v>
      </c>
      <c r="E274" s="94">
        <v>2</v>
      </c>
      <c r="F274" s="8">
        <v>45.91</v>
      </c>
      <c r="G274" s="51"/>
      <c r="H274" s="51">
        <f t="shared" si="24"/>
        <v>91.82</v>
      </c>
      <c r="I274" s="51">
        <f t="shared" si="25"/>
        <v>0</v>
      </c>
    </row>
    <row r="275" spans="2:9">
      <c r="B275" s="3">
        <v>263</v>
      </c>
      <c r="C275" s="6" t="s">
        <v>354</v>
      </c>
      <c r="D275" s="3" t="s">
        <v>280</v>
      </c>
      <c r="E275" s="94">
        <v>10</v>
      </c>
      <c r="F275" s="8"/>
      <c r="G275" s="51"/>
      <c r="H275" s="51"/>
      <c r="I275" s="51">
        <f t="shared" si="25"/>
        <v>0</v>
      </c>
    </row>
    <row r="276" spans="2:9">
      <c r="B276" s="3">
        <v>264</v>
      </c>
      <c r="C276" s="6" t="s">
        <v>63</v>
      </c>
      <c r="D276" s="3" t="s">
        <v>280</v>
      </c>
      <c r="E276" s="94">
        <v>5</v>
      </c>
      <c r="F276" s="8">
        <v>0.53</v>
      </c>
      <c r="G276" s="51"/>
      <c r="H276" s="51">
        <f t="shared" si="24"/>
        <v>2.65</v>
      </c>
      <c r="I276" s="51">
        <f t="shared" si="25"/>
        <v>0</v>
      </c>
    </row>
    <row r="277" spans="2:9">
      <c r="B277" s="3">
        <v>265</v>
      </c>
      <c r="C277" s="6" t="s">
        <v>232</v>
      </c>
      <c r="D277" s="3" t="s">
        <v>280</v>
      </c>
      <c r="E277" s="94">
        <v>8</v>
      </c>
      <c r="F277" s="8">
        <v>3.18</v>
      </c>
      <c r="G277" s="51"/>
      <c r="H277" s="51">
        <f t="shared" si="24"/>
        <v>25.44</v>
      </c>
      <c r="I277" s="51">
        <f t="shared" si="25"/>
        <v>0</v>
      </c>
    </row>
    <row r="278" spans="2:9">
      <c r="B278" s="3">
        <v>266</v>
      </c>
      <c r="C278" s="6" t="s">
        <v>235</v>
      </c>
      <c r="D278" s="3" t="s">
        <v>279</v>
      </c>
      <c r="E278" s="94">
        <v>10</v>
      </c>
      <c r="F278" s="8">
        <v>8.06</v>
      </c>
      <c r="G278" s="51"/>
      <c r="H278" s="51">
        <f t="shared" si="24"/>
        <v>80.599999999999994</v>
      </c>
      <c r="I278" s="51">
        <f t="shared" si="25"/>
        <v>0</v>
      </c>
    </row>
    <row r="279" spans="2:9">
      <c r="B279" s="3">
        <v>267</v>
      </c>
      <c r="C279" s="6" t="s">
        <v>234</v>
      </c>
      <c r="D279" s="3" t="s">
        <v>280</v>
      </c>
      <c r="E279" s="94">
        <v>2</v>
      </c>
      <c r="F279" s="8">
        <v>2.3199999999999998</v>
      </c>
      <c r="G279" s="51"/>
      <c r="H279" s="51">
        <f t="shared" si="24"/>
        <v>4.6399999999999997</v>
      </c>
      <c r="I279" s="51">
        <f t="shared" si="25"/>
        <v>0</v>
      </c>
    </row>
    <row r="280" spans="2:9">
      <c r="B280" s="3">
        <v>268</v>
      </c>
      <c r="C280" s="6" t="s">
        <v>236</v>
      </c>
      <c r="D280" s="3" t="s">
        <v>280</v>
      </c>
      <c r="E280" s="94">
        <v>2</v>
      </c>
      <c r="F280" s="8">
        <v>3.18</v>
      </c>
      <c r="G280" s="51"/>
      <c r="H280" s="51">
        <f t="shared" si="24"/>
        <v>6.36</v>
      </c>
      <c r="I280" s="51">
        <f t="shared" si="25"/>
        <v>0</v>
      </c>
    </row>
    <row r="281" spans="2:9">
      <c r="B281" s="3">
        <v>269</v>
      </c>
      <c r="C281" s="6" t="s">
        <v>238</v>
      </c>
      <c r="D281" s="3" t="s">
        <v>280</v>
      </c>
      <c r="E281" s="94">
        <v>2</v>
      </c>
      <c r="F281" s="8">
        <v>2.12</v>
      </c>
      <c r="G281" s="51"/>
      <c r="H281" s="51">
        <f t="shared" si="24"/>
        <v>4.24</v>
      </c>
      <c r="I281" s="51">
        <f t="shared" si="25"/>
        <v>0</v>
      </c>
    </row>
    <row r="282" spans="2:9">
      <c r="B282" s="3">
        <v>270</v>
      </c>
      <c r="C282" s="6" t="s">
        <v>239</v>
      </c>
      <c r="D282" s="3" t="s">
        <v>280</v>
      </c>
      <c r="E282" s="94">
        <v>5</v>
      </c>
      <c r="F282" s="8">
        <v>11.87</v>
      </c>
      <c r="G282" s="51"/>
      <c r="H282" s="51">
        <f t="shared" si="24"/>
        <v>59.35</v>
      </c>
      <c r="I282" s="51">
        <f t="shared" si="25"/>
        <v>0</v>
      </c>
    </row>
    <row r="283" spans="2:9">
      <c r="B283" s="3">
        <v>271</v>
      </c>
      <c r="C283" s="6" t="s">
        <v>296</v>
      </c>
      <c r="D283" s="3" t="s">
        <v>280</v>
      </c>
      <c r="E283" s="94">
        <v>2</v>
      </c>
      <c r="F283" s="8">
        <v>4.59</v>
      </c>
      <c r="G283" s="51"/>
      <c r="H283" s="51">
        <f t="shared" si="24"/>
        <v>9.18</v>
      </c>
      <c r="I283" s="51">
        <f t="shared" si="25"/>
        <v>0</v>
      </c>
    </row>
    <row r="284" spans="2:9">
      <c r="B284" s="3">
        <v>272</v>
      </c>
      <c r="C284" s="6" t="s">
        <v>297</v>
      </c>
      <c r="D284" s="3" t="s">
        <v>280</v>
      </c>
      <c r="E284" s="94">
        <v>2</v>
      </c>
      <c r="F284" s="8">
        <v>3.68</v>
      </c>
      <c r="G284" s="51"/>
      <c r="H284" s="51">
        <f t="shared" si="24"/>
        <v>7.36</v>
      </c>
      <c r="I284" s="51">
        <f t="shared" si="25"/>
        <v>0</v>
      </c>
    </row>
    <row r="285" spans="2:9">
      <c r="B285" s="3">
        <v>273</v>
      </c>
      <c r="C285" s="6" t="s">
        <v>74</v>
      </c>
      <c r="D285" s="3" t="s">
        <v>280</v>
      </c>
      <c r="E285" s="94">
        <v>2</v>
      </c>
      <c r="F285" s="8">
        <v>11.66</v>
      </c>
      <c r="G285" s="51"/>
      <c r="H285" s="51">
        <f t="shared" si="24"/>
        <v>23.32</v>
      </c>
      <c r="I285" s="51">
        <f t="shared" si="25"/>
        <v>0</v>
      </c>
    </row>
    <row r="286" spans="2:9">
      <c r="B286" s="3">
        <v>274</v>
      </c>
      <c r="C286" s="6" t="s">
        <v>283</v>
      </c>
      <c r="D286" s="3" t="s">
        <v>280</v>
      </c>
      <c r="E286" s="94">
        <v>10</v>
      </c>
      <c r="F286" s="8">
        <v>24.49</v>
      </c>
      <c r="G286" s="51"/>
      <c r="H286" s="51">
        <f t="shared" si="24"/>
        <v>244.9</v>
      </c>
      <c r="I286" s="51">
        <f t="shared" si="25"/>
        <v>0</v>
      </c>
    </row>
    <row r="287" spans="2:9">
      <c r="B287" s="3">
        <v>275</v>
      </c>
      <c r="C287" s="6" t="s">
        <v>240</v>
      </c>
      <c r="D287" s="3" t="s">
        <v>280</v>
      </c>
      <c r="E287" s="94">
        <v>2</v>
      </c>
      <c r="F287" s="8">
        <v>9.5399999999999991</v>
      </c>
      <c r="G287" s="51"/>
      <c r="H287" s="51">
        <f t="shared" si="24"/>
        <v>19.079999999999998</v>
      </c>
      <c r="I287" s="51">
        <f t="shared" si="25"/>
        <v>0</v>
      </c>
    </row>
    <row r="288" spans="2:9">
      <c r="B288" s="3">
        <v>276</v>
      </c>
      <c r="C288" s="6" t="s">
        <v>298</v>
      </c>
      <c r="D288" s="3" t="s">
        <v>280</v>
      </c>
      <c r="E288" s="94">
        <v>2</v>
      </c>
      <c r="F288" s="18">
        <v>0.5</v>
      </c>
      <c r="G288" s="51"/>
      <c r="H288" s="51">
        <f t="shared" si="24"/>
        <v>1</v>
      </c>
      <c r="I288" s="51">
        <f t="shared" si="25"/>
        <v>0</v>
      </c>
    </row>
    <row r="289" spans="2:12">
      <c r="B289" s="3">
        <v>277</v>
      </c>
      <c r="C289" s="6" t="s">
        <v>85</v>
      </c>
      <c r="D289" s="3" t="s">
        <v>280</v>
      </c>
      <c r="E289" s="94">
        <v>170</v>
      </c>
      <c r="F289" s="18">
        <v>0.04</v>
      </c>
      <c r="G289" s="51"/>
      <c r="H289" s="51">
        <f t="shared" si="24"/>
        <v>6.8</v>
      </c>
      <c r="I289" s="51">
        <f t="shared" si="25"/>
        <v>0</v>
      </c>
    </row>
    <row r="290" spans="2:12">
      <c r="B290" s="3">
        <v>278</v>
      </c>
      <c r="C290" s="6" t="s">
        <v>86</v>
      </c>
      <c r="D290" s="3" t="s">
        <v>280</v>
      </c>
      <c r="E290" s="94">
        <v>350</v>
      </c>
      <c r="F290" s="18">
        <v>0.02</v>
      </c>
      <c r="G290" s="51"/>
      <c r="H290" s="51">
        <f t="shared" si="24"/>
        <v>7</v>
      </c>
      <c r="I290" s="51">
        <f t="shared" si="25"/>
        <v>0</v>
      </c>
    </row>
    <row r="291" spans="2:12" ht="15.75">
      <c r="B291" s="3"/>
      <c r="C291" s="6"/>
      <c r="D291" s="3"/>
      <c r="E291" s="94"/>
      <c r="F291" s="17" t="s">
        <v>88</v>
      </c>
      <c r="G291" s="55"/>
      <c r="H291" s="56">
        <f>SUM(H5:H290)</f>
        <v>39262.589999999997</v>
      </c>
      <c r="I291" s="57">
        <f>ROUND(SUM(I5:I290),2)</f>
        <v>0</v>
      </c>
      <c r="J291" s="19">
        <f>SUM(I193:I290)</f>
        <v>0</v>
      </c>
      <c r="K291" s="1">
        <f>J191</f>
        <v>0</v>
      </c>
      <c r="L291" s="19">
        <f>J291+K291</f>
        <v>0</v>
      </c>
    </row>
    <row r="292" spans="2:12" ht="15.75">
      <c r="B292" s="3"/>
      <c r="C292" s="6"/>
      <c r="D292" s="3"/>
      <c r="E292" s="94"/>
      <c r="F292" s="17" t="s">
        <v>89</v>
      </c>
      <c r="G292" s="55"/>
      <c r="H292" s="56">
        <f>H291*0.24</f>
        <v>9423.02</v>
      </c>
      <c r="I292" s="57">
        <f>ROUND((I291*0.24),2)</f>
        <v>0</v>
      </c>
      <c r="J292" s="53">
        <f>J291*1.24</f>
        <v>0</v>
      </c>
      <c r="K292" s="2">
        <f>K291*1.24</f>
        <v>0</v>
      </c>
      <c r="L292" s="16">
        <f>J292+K292</f>
        <v>0</v>
      </c>
    </row>
    <row r="293" spans="2:12" ht="15.75">
      <c r="B293" s="3"/>
      <c r="C293" s="6"/>
      <c r="D293" s="3"/>
      <c r="E293" s="94"/>
      <c r="F293" s="17" t="s">
        <v>90</v>
      </c>
      <c r="G293" s="55"/>
      <c r="H293" s="56">
        <f>H291+H292</f>
        <v>48685.61</v>
      </c>
      <c r="I293" s="57">
        <f>I291+I292</f>
        <v>0</v>
      </c>
    </row>
  </sheetData>
  <mergeCells count="1">
    <mergeCell ref="B1:H1"/>
  </mergeCells>
  <pageMargins left="0.70866141732283472" right="0.70866141732283472" top="0.74803149606299213" bottom="0.74803149606299213" header="0.31496062992125984" footer="0.31496062992125984"/>
  <pageSetup paperSize="9" scale="66" fitToHeight="8" orientation="portrait" r:id="rId1"/>
  <rowBreaks count="2" manualBreakCount="2">
    <brk id="58" min="1" max="8" man="1"/>
    <brk id="132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13"/>
  <sheetViews>
    <sheetView tabSelected="1" zoomScaleSheetLayoutView="100" workbookViewId="0">
      <selection activeCell="C24" sqref="C24"/>
    </sheetView>
  </sheetViews>
  <sheetFormatPr defaultRowHeight="15"/>
  <cols>
    <col min="2" max="2" width="6.85546875" customWidth="1"/>
    <col min="3" max="3" width="33" customWidth="1"/>
    <col min="4" max="4" width="10.5703125" customWidth="1"/>
    <col min="5" max="5" width="11.7109375" customWidth="1"/>
    <col min="6" max="6" width="1.140625" hidden="1" customWidth="1"/>
    <col min="7" max="7" width="11.140625" customWidth="1"/>
    <col min="8" max="8" width="1.140625" hidden="1" customWidth="1"/>
    <col min="9" max="9" width="12.140625" customWidth="1"/>
  </cols>
  <sheetData>
    <row r="1" spans="2:9">
      <c r="B1" s="84" t="s">
        <v>91</v>
      </c>
      <c r="C1" s="85"/>
      <c r="D1" s="85"/>
      <c r="E1" s="85"/>
      <c r="F1" s="85"/>
      <c r="G1" s="85"/>
      <c r="H1" s="85"/>
      <c r="I1" s="77"/>
    </row>
    <row r="2" spans="2:9" s="7" customFormat="1" ht="45.75" customHeight="1">
      <c r="B2" s="12" t="s">
        <v>1</v>
      </c>
      <c r="C2" s="12" t="s">
        <v>2</v>
      </c>
      <c r="D2" s="12" t="s">
        <v>3</v>
      </c>
      <c r="E2" s="28" t="s">
        <v>348</v>
      </c>
      <c r="F2" s="12" t="s">
        <v>270</v>
      </c>
      <c r="G2" s="29" t="s">
        <v>342</v>
      </c>
      <c r="H2" s="12" t="s">
        <v>249</v>
      </c>
      <c r="I2" s="28" t="s">
        <v>343</v>
      </c>
    </row>
    <row r="3" spans="2:9">
      <c r="B3" s="3">
        <v>1</v>
      </c>
      <c r="C3" s="3">
        <f>1+B3</f>
        <v>2</v>
      </c>
      <c r="D3" s="3">
        <f t="shared" ref="D3" si="0">1+C3</f>
        <v>3</v>
      </c>
      <c r="E3" s="3">
        <f t="shared" ref="E3" si="1">1+D3</f>
        <v>4</v>
      </c>
      <c r="F3" s="3">
        <f t="shared" ref="F3" si="2">1+E3</f>
        <v>5</v>
      </c>
      <c r="G3" s="3">
        <v>5</v>
      </c>
      <c r="H3" s="3">
        <f t="shared" ref="H3" si="3">1+F3</f>
        <v>6</v>
      </c>
      <c r="I3">
        <v>6</v>
      </c>
    </row>
    <row r="4" spans="2:9">
      <c r="B4" s="3">
        <v>1</v>
      </c>
      <c r="C4" s="3" t="s">
        <v>92</v>
      </c>
      <c r="D4" s="3" t="s">
        <v>279</v>
      </c>
      <c r="E4" s="40">
        <v>30</v>
      </c>
      <c r="F4" s="8">
        <v>12.53</v>
      </c>
      <c r="G4" s="25"/>
      <c r="H4" s="8">
        <f>E4*F4</f>
        <v>375.9</v>
      </c>
      <c r="I4" s="32">
        <f>E4*G4</f>
        <v>0</v>
      </c>
    </row>
    <row r="5" spans="2:9">
      <c r="B5" s="3">
        <v>2</v>
      </c>
      <c r="C5" s="3" t="s">
        <v>93</v>
      </c>
      <c r="D5" s="3" t="s">
        <v>279</v>
      </c>
      <c r="E5" s="62">
        <v>30</v>
      </c>
      <c r="F5" s="8">
        <v>15.71</v>
      </c>
      <c r="G5" s="25"/>
      <c r="H5" s="8">
        <f t="shared" ref="H5:H10" si="4">E5*F5</f>
        <v>471.3</v>
      </c>
      <c r="I5" s="32">
        <f t="shared" ref="I5:I10" si="5">E5*G5</f>
        <v>0</v>
      </c>
    </row>
    <row r="6" spans="2:9">
      <c r="B6" s="3">
        <v>3</v>
      </c>
      <c r="C6" s="3" t="s">
        <v>94</v>
      </c>
      <c r="D6" s="3" t="s">
        <v>279</v>
      </c>
      <c r="E6" s="62">
        <v>35</v>
      </c>
      <c r="F6" s="8">
        <v>31.42</v>
      </c>
      <c r="G6" s="25"/>
      <c r="H6" s="8">
        <f t="shared" si="4"/>
        <v>1099.7</v>
      </c>
      <c r="I6" s="32">
        <f t="shared" si="5"/>
        <v>0</v>
      </c>
    </row>
    <row r="7" spans="2:9">
      <c r="B7" s="3">
        <v>4</v>
      </c>
      <c r="C7" s="3" t="s">
        <v>95</v>
      </c>
      <c r="D7" s="3" t="s">
        <v>279</v>
      </c>
      <c r="E7" s="62">
        <v>30</v>
      </c>
      <c r="F7" s="8">
        <v>41.7</v>
      </c>
      <c r="G7" s="25"/>
      <c r="H7" s="8">
        <f t="shared" si="4"/>
        <v>1251</v>
      </c>
      <c r="I7" s="32">
        <f t="shared" si="5"/>
        <v>0</v>
      </c>
    </row>
    <row r="8" spans="2:9">
      <c r="B8" s="3">
        <v>5</v>
      </c>
      <c r="C8" s="3" t="s">
        <v>96</v>
      </c>
      <c r="D8" s="3" t="s">
        <v>279</v>
      </c>
      <c r="E8" s="62">
        <v>40</v>
      </c>
      <c r="F8" s="8">
        <v>50.05</v>
      </c>
      <c r="G8" s="25"/>
      <c r="H8" s="8">
        <f t="shared" si="4"/>
        <v>2002</v>
      </c>
      <c r="I8" s="32">
        <f t="shared" si="5"/>
        <v>0</v>
      </c>
    </row>
    <row r="9" spans="2:9" ht="45">
      <c r="B9" s="3">
        <v>6</v>
      </c>
      <c r="C9" s="6" t="s">
        <v>97</v>
      </c>
      <c r="D9" s="3" t="s">
        <v>279</v>
      </c>
      <c r="E9" s="62">
        <v>8</v>
      </c>
      <c r="F9" s="8">
        <v>50.87</v>
      </c>
      <c r="G9" s="25"/>
      <c r="H9" s="8">
        <f t="shared" si="4"/>
        <v>406.96</v>
      </c>
      <c r="I9" s="32">
        <f t="shared" si="5"/>
        <v>0</v>
      </c>
    </row>
    <row r="10" spans="2:9" ht="45">
      <c r="B10" s="3">
        <v>7</v>
      </c>
      <c r="C10" s="6" t="s">
        <v>98</v>
      </c>
      <c r="D10" s="3" t="s">
        <v>279</v>
      </c>
      <c r="E10" s="62">
        <v>8</v>
      </c>
      <c r="F10" s="8">
        <v>52.04</v>
      </c>
      <c r="G10" s="25"/>
      <c r="H10" s="8">
        <f t="shared" si="4"/>
        <v>416.32</v>
      </c>
      <c r="I10" s="32">
        <f t="shared" si="5"/>
        <v>0</v>
      </c>
    </row>
    <row r="11" spans="2:9">
      <c r="B11" s="3"/>
      <c r="C11" s="3"/>
      <c r="D11" s="3"/>
      <c r="E11" s="5"/>
      <c r="F11" s="9" t="s">
        <v>88</v>
      </c>
      <c r="G11" s="9"/>
      <c r="H11" s="9">
        <f>SUM(H4:H10)</f>
        <v>6023.18</v>
      </c>
      <c r="I11" s="33">
        <f>ROUND(SUM(I4:I10),2)</f>
        <v>0</v>
      </c>
    </row>
    <row r="12" spans="2:9">
      <c r="B12" s="3"/>
      <c r="C12" s="3"/>
      <c r="D12" s="3"/>
      <c r="E12" s="5"/>
      <c r="F12" s="9" t="s">
        <v>89</v>
      </c>
      <c r="G12" s="9"/>
      <c r="H12" s="9">
        <f>H11*0.24</f>
        <v>1445.56</v>
      </c>
      <c r="I12" s="33">
        <f>ROUND(I11*0.24,2)</f>
        <v>0</v>
      </c>
    </row>
    <row r="13" spans="2:9">
      <c r="B13" s="3"/>
      <c r="C13" s="3"/>
      <c r="D13" s="3"/>
      <c r="E13" s="5"/>
      <c r="F13" s="9" t="s">
        <v>90</v>
      </c>
      <c r="G13" s="9"/>
      <c r="H13" s="9">
        <f>H11+H12</f>
        <v>7468.74</v>
      </c>
      <c r="I13" s="33">
        <f>I11+I12</f>
        <v>0</v>
      </c>
    </row>
  </sheetData>
  <mergeCells count="1">
    <mergeCell ref="B1:H1"/>
  </mergeCells>
  <phoneticPr fontId="6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2"/>
  <sheetViews>
    <sheetView zoomScaleSheetLayoutView="100" workbookViewId="0">
      <selection activeCell="F7" sqref="F7"/>
    </sheetView>
  </sheetViews>
  <sheetFormatPr defaultRowHeight="15"/>
  <cols>
    <col min="1" max="1" width="5.5703125" customWidth="1"/>
    <col min="2" max="2" width="26.140625" bestFit="1" customWidth="1"/>
    <col min="3" max="3" width="13.28515625" customWidth="1"/>
    <col min="4" max="4" width="12" customWidth="1"/>
    <col min="5" max="5" width="1.28515625" hidden="1" customWidth="1"/>
    <col min="6" max="6" width="11.140625" customWidth="1"/>
    <col min="7" max="7" width="0.7109375" hidden="1" customWidth="1"/>
    <col min="8" max="8" width="14.42578125" customWidth="1"/>
  </cols>
  <sheetData>
    <row r="1" spans="1:11">
      <c r="A1" s="86" t="s">
        <v>99</v>
      </c>
      <c r="B1" s="86"/>
      <c r="C1" s="86"/>
      <c r="D1" s="86"/>
      <c r="E1" s="86"/>
      <c r="F1" s="86"/>
      <c r="G1" s="86"/>
      <c r="H1" s="77"/>
    </row>
    <row r="2" spans="1:11" s="7" customFormat="1" ht="48" customHeight="1">
      <c r="A2" s="12" t="s">
        <v>1</v>
      </c>
      <c r="B2" s="12" t="s">
        <v>2</v>
      </c>
      <c r="C2" s="12" t="s">
        <v>3</v>
      </c>
      <c r="D2" s="28" t="s">
        <v>348</v>
      </c>
      <c r="E2" s="12" t="s">
        <v>270</v>
      </c>
      <c r="F2" s="29" t="s">
        <v>342</v>
      </c>
      <c r="G2" s="12" t="s">
        <v>249</v>
      </c>
      <c r="H2" s="29" t="s">
        <v>343</v>
      </c>
    </row>
    <row r="3" spans="1:11">
      <c r="A3" s="30">
        <v>1</v>
      </c>
      <c r="B3" s="30">
        <f>A3+1</f>
        <v>2</v>
      </c>
      <c r="C3" s="30">
        <f>B3+1</f>
        <v>3</v>
      </c>
      <c r="D3" s="30">
        <f t="shared" ref="D3:E3" si="0">C3+1</f>
        <v>4</v>
      </c>
      <c r="E3" s="30">
        <f t="shared" si="0"/>
        <v>5</v>
      </c>
      <c r="F3" s="30">
        <v>5</v>
      </c>
      <c r="G3" s="30">
        <f>E3+1</f>
        <v>6</v>
      </c>
      <c r="H3" s="31">
        <v>6</v>
      </c>
    </row>
    <row r="4" spans="1:11">
      <c r="A4" s="3">
        <v>1</v>
      </c>
      <c r="B4" s="3" t="s">
        <v>241</v>
      </c>
      <c r="C4" s="3" t="s">
        <v>339</v>
      </c>
      <c r="D4" s="3">
        <v>200</v>
      </c>
      <c r="E4" s="8">
        <v>4.5199999999999996</v>
      </c>
      <c r="F4" s="8"/>
      <c r="G4" s="8">
        <f>D4*E4</f>
        <v>904</v>
      </c>
      <c r="H4" s="32">
        <f>D4*F4</f>
        <v>0</v>
      </c>
      <c r="J4" s="2"/>
      <c r="K4" s="16"/>
    </row>
    <row r="5" spans="1:11">
      <c r="A5" s="3">
        <v>2</v>
      </c>
      <c r="B5" s="3" t="s">
        <v>242</v>
      </c>
      <c r="C5" s="3" t="s">
        <v>339</v>
      </c>
      <c r="D5" s="3">
        <v>720</v>
      </c>
      <c r="E5" s="8">
        <v>5.35</v>
      </c>
      <c r="F5" s="8"/>
      <c r="G5" s="8">
        <f t="shared" ref="G5:G9" si="1">D5*E5</f>
        <v>3852</v>
      </c>
      <c r="H5" s="32">
        <f t="shared" ref="H5:H9" si="2">D5*F5</f>
        <v>0</v>
      </c>
      <c r="J5" s="2"/>
      <c r="K5" s="16"/>
    </row>
    <row r="6" spans="1:11">
      <c r="A6" s="3">
        <v>3</v>
      </c>
      <c r="B6" s="3" t="s">
        <v>243</v>
      </c>
      <c r="C6" s="3" t="s">
        <v>339</v>
      </c>
      <c r="D6" s="3">
        <v>80</v>
      </c>
      <c r="E6" s="8">
        <v>5.36</v>
      </c>
      <c r="F6" s="8"/>
      <c r="G6" s="8">
        <f t="shared" si="1"/>
        <v>428.8</v>
      </c>
      <c r="H6" s="32">
        <f t="shared" si="2"/>
        <v>0</v>
      </c>
      <c r="J6" s="2"/>
      <c r="K6" s="16"/>
    </row>
    <row r="7" spans="1:11">
      <c r="A7" s="3">
        <v>4</v>
      </c>
      <c r="B7" s="3" t="s">
        <v>244</v>
      </c>
      <c r="C7" s="3" t="s">
        <v>339</v>
      </c>
      <c r="D7" s="3">
        <v>1200</v>
      </c>
      <c r="E7" s="8">
        <v>3.69</v>
      </c>
      <c r="F7" s="8"/>
      <c r="G7" s="8">
        <f t="shared" si="1"/>
        <v>4428</v>
      </c>
      <c r="H7" s="32">
        <f t="shared" si="2"/>
        <v>0</v>
      </c>
      <c r="J7" s="2"/>
      <c r="K7" s="16"/>
    </row>
    <row r="8" spans="1:11">
      <c r="A8" s="3">
        <v>5</v>
      </c>
      <c r="B8" s="3" t="s">
        <v>245</v>
      </c>
      <c r="C8" s="3" t="s">
        <v>339</v>
      </c>
      <c r="D8" s="61">
        <v>10800</v>
      </c>
      <c r="E8" s="8">
        <v>2.29</v>
      </c>
      <c r="F8" s="8"/>
      <c r="G8" s="8">
        <f t="shared" si="1"/>
        <v>24732</v>
      </c>
      <c r="H8" s="32">
        <f t="shared" si="2"/>
        <v>0</v>
      </c>
      <c r="J8" s="2"/>
      <c r="K8" s="16"/>
    </row>
    <row r="9" spans="1:11">
      <c r="A9" s="3">
        <v>6</v>
      </c>
      <c r="B9" s="3" t="s">
        <v>246</v>
      </c>
      <c r="C9" s="3" t="s">
        <v>339</v>
      </c>
      <c r="D9" s="3">
        <v>530</v>
      </c>
      <c r="E9" s="8">
        <v>5.35</v>
      </c>
      <c r="F9" s="8"/>
      <c r="G9" s="8">
        <f t="shared" si="1"/>
        <v>2835.5</v>
      </c>
      <c r="H9" s="32">
        <f t="shared" si="2"/>
        <v>0</v>
      </c>
      <c r="J9" s="2"/>
      <c r="K9" s="16"/>
    </row>
    <row r="10" spans="1:11">
      <c r="A10" s="3"/>
      <c r="B10" s="3"/>
      <c r="C10" s="3"/>
      <c r="D10" s="5"/>
      <c r="E10" s="9" t="s">
        <v>88</v>
      </c>
      <c r="F10" s="9"/>
      <c r="G10" s="9">
        <f>SUM(G4:G9)</f>
        <v>37180.300000000003</v>
      </c>
      <c r="H10" s="33">
        <f>ROUND(SUM(H4:H9),2)</f>
        <v>0</v>
      </c>
      <c r="J10" s="2"/>
      <c r="K10" s="16"/>
    </row>
    <row r="11" spans="1:11">
      <c r="A11" s="3"/>
      <c r="B11" s="3"/>
      <c r="C11" s="3"/>
      <c r="D11" s="5"/>
      <c r="E11" s="9" t="s">
        <v>89</v>
      </c>
      <c r="F11" s="9"/>
      <c r="G11" s="9">
        <f>G10*0.24</f>
        <v>8923.27</v>
      </c>
      <c r="H11" s="33">
        <f>ROUND(H10*0.24,2)</f>
        <v>0</v>
      </c>
      <c r="J11" s="2"/>
      <c r="K11" s="16"/>
    </row>
    <row r="12" spans="1:11">
      <c r="A12" s="3"/>
      <c r="B12" s="3"/>
      <c r="C12" s="3"/>
      <c r="D12" s="5"/>
      <c r="E12" s="9" t="s">
        <v>90</v>
      </c>
      <c r="F12" s="9"/>
      <c r="G12" s="9">
        <f>G10+G11</f>
        <v>46103.57</v>
      </c>
      <c r="H12" s="33">
        <f>H10+H11</f>
        <v>0</v>
      </c>
      <c r="J12" s="2"/>
      <c r="K12" s="16"/>
    </row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paperSize="9" fitToHeight="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J16"/>
  <sheetViews>
    <sheetView zoomScaleSheetLayoutView="100" workbookViewId="0">
      <selection activeCell="H4" sqref="H4:H10"/>
    </sheetView>
  </sheetViews>
  <sheetFormatPr defaultRowHeight="15"/>
  <cols>
    <col min="2" max="2" width="6.140625" customWidth="1"/>
    <col min="3" max="3" width="29.5703125" customWidth="1"/>
    <col min="4" max="4" width="25.42578125" customWidth="1"/>
    <col min="5" max="5" width="9.85546875" customWidth="1"/>
    <col min="6" max="6" width="10.140625" customWidth="1"/>
    <col min="7" max="7" width="0.85546875" hidden="1" customWidth="1"/>
    <col min="8" max="8" width="12.28515625" customWidth="1"/>
    <col min="9" max="9" width="0.85546875" hidden="1" customWidth="1"/>
    <col min="10" max="10" width="11.42578125" customWidth="1"/>
  </cols>
  <sheetData>
    <row r="1" spans="2:10">
      <c r="B1" s="86" t="s">
        <v>100</v>
      </c>
      <c r="C1" s="86"/>
      <c r="D1" s="86"/>
      <c r="E1" s="86"/>
      <c r="F1" s="86"/>
      <c r="G1" s="86"/>
      <c r="H1" s="86"/>
      <c r="I1" s="86"/>
    </row>
    <row r="2" spans="2:10" s="11" customFormat="1" ht="52.5" customHeight="1">
      <c r="B2" s="78" t="s">
        <v>101</v>
      </c>
      <c r="C2" s="78" t="s">
        <v>2</v>
      </c>
      <c r="D2" s="79" t="s">
        <v>102</v>
      </c>
      <c r="E2" s="79" t="s">
        <v>3</v>
      </c>
      <c r="F2" s="79" t="s">
        <v>348</v>
      </c>
      <c r="G2" s="80" t="s">
        <v>270</v>
      </c>
      <c r="H2" s="81" t="s">
        <v>342</v>
      </c>
      <c r="I2" s="80" t="s">
        <v>249</v>
      </c>
      <c r="J2" s="81" t="s">
        <v>343</v>
      </c>
    </row>
    <row r="3" spans="2:10">
      <c r="B3" s="10">
        <v>1</v>
      </c>
      <c r="C3" s="10">
        <f>1+B3</f>
        <v>2</v>
      </c>
      <c r="D3" s="10">
        <f t="shared" ref="D3:E3" si="0">1+C3</f>
        <v>3</v>
      </c>
      <c r="E3" s="10">
        <f t="shared" si="0"/>
        <v>4</v>
      </c>
      <c r="F3" s="10">
        <f t="shared" ref="F3" si="1">1+E3</f>
        <v>5</v>
      </c>
      <c r="G3" s="10">
        <f t="shared" ref="G3" si="2">1+F3</f>
        <v>6</v>
      </c>
      <c r="H3" s="10">
        <v>6</v>
      </c>
      <c r="I3" s="10">
        <f t="shared" ref="I3" si="3">1+G3</f>
        <v>7</v>
      </c>
      <c r="J3" s="10">
        <v>7</v>
      </c>
    </row>
    <row r="4" spans="2:10">
      <c r="B4" s="3">
        <v>1</v>
      </c>
      <c r="C4" s="3" t="s">
        <v>103</v>
      </c>
      <c r="D4" s="3" t="s">
        <v>104</v>
      </c>
      <c r="E4" s="40" t="s">
        <v>4</v>
      </c>
      <c r="F4" s="63">
        <v>250</v>
      </c>
      <c r="G4" s="3">
        <v>77.38</v>
      </c>
      <c r="H4" s="34"/>
      <c r="I4" s="8">
        <f>F4*G4</f>
        <v>19345</v>
      </c>
      <c r="J4" s="32">
        <f>F4*H4</f>
        <v>0</v>
      </c>
    </row>
    <row r="5" spans="2:10">
      <c r="B5" s="3">
        <v>2</v>
      </c>
      <c r="C5" s="3" t="s">
        <v>105</v>
      </c>
      <c r="D5" s="3" t="s">
        <v>104</v>
      </c>
      <c r="E5" s="40" t="s">
        <v>4</v>
      </c>
      <c r="F5" s="64">
        <v>20</v>
      </c>
      <c r="G5" s="3">
        <v>83.74</v>
      </c>
      <c r="H5" s="34"/>
      <c r="I5" s="8">
        <f t="shared" ref="I5:I10" si="4">F5*G5</f>
        <v>1674.8</v>
      </c>
      <c r="J5" s="32">
        <f t="shared" ref="J5:J10" si="5">F5*H5</f>
        <v>0</v>
      </c>
    </row>
    <row r="6" spans="2:10">
      <c r="B6" s="3">
        <v>3</v>
      </c>
      <c r="C6" s="3" t="s">
        <v>106</v>
      </c>
      <c r="D6" s="3" t="s">
        <v>107</v>
      </c>
      <c r="E6" s="40" t="s">
        <v>4</v>
      </c>
      <c r="F6" s="63">
        <v>150</v>
      </c>
      <c r="G6" s="3">
        <v>87.98</v>
      </c>
      <c r="H6" s="34"/>
      <c r="I6" s="8">
        <f t="shared" si="4"/>
        <v>13197</v>
      </c>
      <c r="J6" s="32">
        <f t="shared" si="5"/>
        <v>0</v>
      </c>
    </row>
    <row r="7" spans="2:10">
      <c r="B7" s="3">
        <v>4</v>
      </c>
      <c r="C7" s="3" t="s">
        <v>105</v>
      </c>
      <c r="D7" s="3" t="s">
        <v>107</v>
      </c>
      <c r="E7" s="40" t="s">
        <v>4</v>
      </c>
      <c r="F7" s="64">
        <v>20</v>
      </c>
      <c r="G7" s="3">
        <v>94.34</v>
      </c>
      <c r="H7" s="34"/>
      <c r="I7" s="8">
        <f t="shared" si="4"/>
        <v>1886.8</v>
      </c>
      <c r="J7" s="32">
        <f t="shared" si="5"/>
        <v>0</v>
      </c>
    </row>
    <row r="8" spans="2:10">
      <c r="B8" s="3">
        <v>5</v>
      </c>
      <c r="C8" s="3" t="s">
        <v>106</v>
      </c>
      <c r="D8" s="3" t="s">
        <v>108</v>
      </c>
      <c r="E8" s="40" t="s">
        <v>4</v>
      </c>
      <c r="F8" s="63">
        <v>120</v>
      </c>
      <c r="G8" s="3">
        <v>98.58</v>
      </c>
      <c r="H8" s="34"/>
      <c r="I8" s="8">
        <f t="shared" si="4"/>
        <v>11829.6</v>
      </c>
      <c r="J8" s="32">
        <f t="shared" si="5"/>
        <v>0</v>
      </c>
    </row>
    <row r="9" spans="2:10">
      <c r="B9" s="3">
        <v>6</v>
      </c>
      <c r="C9" s="3" t="s">
        <v>105</v>
      </c>
      <c r="D9" s="3" t="s">
        <v>108</v>
      </c>
      <c r="E9" s="40" t="s">
        <v>4</v>
      </c>
      <c r="F9" s="64">
        <v>22</v>
      </c>
      <c r="G9" s="3">
        <v>104.94</v>
      </c>
      <c r="H9" s="34"/>
      <c r="I9" s="8">
        <f t="shared" si="4"/>
        <v>2308.6799999999998</v>
      </c>
      <c r="J9" s="32">
        <f t="shared" si="5"/>
        <v>0</v>
      </c>
    </row>
    <row r="10" spans="2:10">
      <c r="B10" s="3">
        <v>7</v>
      </c>
      <c r="C10" s="3" t="s">
        <v>109</v>
      </c>
      <c r="D10" s="3"/>
      <c r="E10" s="40" t="s">
        <v>4</v>
      </c>
      <c r="F10" s="64">
        <v>100</v>
      </c>
      <c r="G10" s="8">
        <v>7.48</v>
      </c>
      <c r="H10" s="34"/>
      <c r="I10" s="8">
        <f t="shared" si="4"/>
        <v>748</v>
      </c>
      <c r="J10" s="32">
        <f t="shared" si="5"/>
        <v>0</v>
      </c>
    </row>
    <row r="11" spans="2:10">
      <c r="B11" s="3"/>
      <c r="C11" s="3"/>
      <c r="D11" s="3"/>
      <c r="E11" s="3"/>
      <c r="F11" s="5"/>
      <c r="G11" s="9" t="s">
        <v>88</v>
      </c>
      <c r="H11" s="9"/>
      <c r="I11" s="9">
        <f>SUM(I4:I10)</f>
        <v>50989.88</v>
      </c>
      <c r="J11" s="33">
        <f>ROUND(SUM(J4:J10),2)</f>
        <v>0</v>
      </c>
    </row>
    <row r="12" spans="2:10">
      <c r="B12" s="3"/>
      <c r="C12" s="3"/>
      <c r="D12" s="3"/>
      <c r="E12" s="3"/>
      <c r="F12" s="5"/>
      <c r="G12" s="9" t="s">
        <v>89</v>
      </c>
      <c r="H12" s="9"/>
      <c r="I12" s="9">
        <f>I11*0.24</f>
        <v>12237.57</v>
      </c>
      <c r="J12" s="33">
        <f>ROUND(J11*0.24,2)</f>
        <v>0</v>
      </c>
    </row>
    <row r="13" spans="2:10">
      <c r="B13" s="3"/>
      <c r="C13" s="3"/>
      <c r="D13" s="3"/>
      <c r="E13" s="3"/>
      <c r="F13" s="5"/>
      <c r="G13" s="9" t="s">
        <v>90</v>
      </c>
      <c r="H13" s="9"/>
      <c r="I13" s="9">
        <f>I11+I12</f>
        <v>63227.45</v>
      </c>
      <c r="J13" s="33">
        <f>J11+J12</f>
        <v>0</v>
      </c>
    </row>
    <row r="14" spans="2:10">
      <c r="F14" s="4"/>
      <c r="G14" s="4"/>
      <c r="H14" s="4"/>
      <c r="I14" s="4"/>
      <c r="J14" s="4"/>
    </row>
    <row r="15" spans="2:10">
      <c r="F15" s="4"/>
      <c r="G15" s="4"/>
      <c r="H15" s="4"/>
      <c r="I15" s="4"/>
      <c r="J15" s="4"/>
    </row>
    <row r="16" spans="2:10">
      <c r="F16" s="4"/>
      <c r="G16" s="4"/>
      <c r="H16" s="4"/>
      <c r="I16" s="4"/>
      <c r="J16" s="4"/>
    </row>
  </sheetData>
  <mergeCells count="1">
    <mergeCell ref="B1:I1"/>
  </mergeCells>
  <phoneticPr fontId="6" type="noConversion"/>
  <pageMargins left="0.70866141732283472" right="0.70866141732283472" top="0.74803149606299213" bottom="0.74803149606299213" header="0.31496062992125984" footer="0.31496062992125984"/>
  <pageSetup paperSize="9" fitToHeight="1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10"/>
  <sheetViews>
    <sheetView zoomScaleSheetLayoutView="100" workbookViewId="0">
      <selection activeCell="G4" sqref="G4:G7"/>
    </sheetView>
  </sheetViews>
  <sheetFormatPr defaultRowHeight="15"/>
  <cols>
    <col min="2" max="2" width="5" customWidth="1"/>
    <col min="3" max="3" width="41.7109375" customWidth="1"/>
    <col min="4" max="4" width="11" customWidth="1"/>
    <col min="5" max="5" width="11.7109375" customWidth="1"/>
    <col min="6" max="6" width="1.42578125" hidden="1" customWidth="1"/>
    <col min="7" max="7" width="11.28515625" customWidth="1"/>
    <col min="8" max="8" width="1.140625" hidden="1" customWidth="1"/>
    <col min="9" max="9" width="11" customWidth="1"/>
  </cols>
  <sheetData>
    <row r="1" spans="2:9">
      <c r="B1" s="87" t="s">
        <v>110</v>
      </c>
      <c r="C1" s="88"/>
      <c r="D1" s="88"/>
      <c r="E1" s="88"/>
      <c r="F1" s="88"/>
      <c r="G1" s="88"/>
      <c r="H1" s="88"/>
      <c r="I1" s="88"/>
    </row>
    <row r="2" spans="2:9" s="7" customFormat="1" ht="53.25" customHeight="1">
      <c r="B2" s="12" t="s">
        <v>101</v>
      </c>
      <c r="C2" s="12" t="s">
        <v>2</v>
      </c>
      <c r="D2" s="12" t="s">
        <v>3</v>
      </c>
      <c r="E2" s="28" t="s">
        <v>348</v>
      </c>
      <c r="F2" s="41" t="s">
        <v>271</v>
      </c>
      <c r="G2" s="29" t="s">
        <v>344</v>
      </c>
      <c r="H2" s="41" t="s">
        <v>249</v>
      </c>
      <c r="I2" s="28" t="s">
        <v>343</v>
      </c>
    </row>
    <row r="3" spans="2:9">
      <c r="B3" s="3">
        <v>1</v>
      </c>
      <c r="C3" s="3">
        <f>B3+1</f>
        <v>2</v>
      </c>
      <c r="D3" s="3">
        <f t="shared" ref="D3" si="0">C3+1</f>
        <v>3</v>
      </c>
      <c r="E3" s="3">
        <f t="shared" ref="E3" si="1">D3+1</f>
        <v>4</v>
      </c>
      <c r="F3" s="3">
        <f t="shared" ref="F3" si="2">E3+1</f>
        <v>5</v>
      </c>
      <c r="G3" s="3"/>
      <c r="H3" s="3">
        <f t="shared" ref="H3" si="3">F3+1</f>
        <v>6</v>
      </c>
      <c r="I3" s="3"/>
    </row>
    <row r="4" spans="2:9" ht="45">
      <c r="B4" s="3">
        <v>1</v>
      </c>
      <c r="C4" s="6" t="s">
        <v>111</v>
      </c>
      <c r="D4" s="3" t="s">
        <v>280</v>
      </c>
      <c r="E4" s="66">
        <v>2000</v>
      </c>
      <c r="F4" s="8">
        <v>1.3</v>
      </c>
      <c r="G4" s="25"/>
      <c r="H4" s="8">
        <f>E4*F4</f>
        <v>2600</v>
      </c>
      <c r="I4" s="32">
        <f>E4*G4</f>
        <v>0</v>
      </c>
    </row>
    <row r="5" spans="2:9" ht="91.5" customHeight="1">
      <c r="B5" s="3">
        <v>2</v>
      </c>
      <c r="C5" s="6" t="s">
        <v>112</v>
      </c>
      <c r="D5" s="3" t="s">
        <v>277</v>
      </c>
      <c r="E5" s="65">
        <v>113</v>
      </c>
      <c r="F5" s="8">
        <v>13.91</v>
      </c>
      <c r="G5" s="25"/>
      <c r="H5" s="8">
        <f t="shared" ref="H5:H7" si="4">E5*F5</f>
        <v>1571.83</v>
      </c>
      <c r="I5" s="32">
        <f t="shared" ref="I5:I7" si="5">E5*G5</f>
        <v>0</v>
      </c>
    </row>
    <row r="6" spans="2:9" ht="75">
      <c r="B6" s="3">
        <v>3</v>
      </c>
      <c r="C6" s="6" t="s">
        <v>113</v>
      </c>
      <c r="D6" s="3" t="s">
        <v>280</v>
      </c>
      <c r="E6" s="66">
        <v>350</v>
      </c>
      <c r="F6" s="8">
        <v>1.57</v>
      </c>
      <c r="G6" s="25"/>
      <c r="H6" s="8">
        <f t="shared" si="4"/>
        <v>549.5</v>
      </c>
      <c r="I6" s="32">
        <f t="shared" si="5"/>
        <v>0</v>
      </c>
    </row>
    <row r="7" spans="2:9" ht="60">
      <c r="B7" s="3">
        <v>4</v>
      </c>
      <c r="C7" s="6" t="s">
        <v>114</v>
      </c>
      <c r="D7" s="3" t="s">
        <v>280</v>
      </c>
      <c r="E7" s="66">
        <v>330</v>
      </c>
      <c r="F7" s="8">
        <v>4.72</v>
      </c>
      <c r="G7" s="25"/>
      <c r="H7" s="8">
        <f t="shared" si="4"/>
        <v>1557.6</v>
      </c>
      <c r="I7" s="32">
        <f t="shared" si="5"/>
        <v>0</v>
      </c>
    </row>
    <row r="8" spans="2:9">
      <c r="B8" s="3"/>
      <c r="C8" s="3"/>
      <c r="D8" s="3"/>
      <c r="E8" s="5"/>
      <c r="F8" s="9" t="s">
        <v>88</v>
      </c>
      <c r="G8" s="9"/>
      <c r="H8" s="9">
        <f>SUM(H4:H7)</f>
        <v>6278.93</v>
      </c>
      <c r="I8" s="33">
        <f>ROUND(SUM(I4:I7),2)</f>
        <v>0</v>
      </c>
    </row>
    <row r="9" spans="2:9">
      <c r="B9" s="3"/>
      <c r="C9" s="3"/>
      <c r="D9" s="3"/>
      <c r="E9" s="5"/>
      <c r="F9" s="9" t="s">
        <v>89</v>
      </c>
      <c r="G9" s="9"/>
      <c r="H9" s="9">
        <f>H8*0.24</f>
        <v>1506.94</v>
      </c>
      <c r="I9" s="33">
        <f>ROUND(I8*0.24,2)</f>
        <v>0</v>
      </c>
    </row>
    <row r="10" spans="2:9">
      <c r="B10" s="3"/>
      <c r="C10" s="3"/>
      <c r="D10" s="3"/>
      <c r="E10" s="5"/>
      <c r="F10" s="9" t="s">
        <v>90</v>
      </c>
      <c r="G10" s="9"/>
      <c r="H10" s="9">
        <f>H8+H9</f>
        <v>7785.87</v>
      </c>
      <c r="I10" s="33">
        <f>I8+I9</f>
        <v>0</v>
      </c>
    </row>
  </sheetData>
  <mergeCells count="1">
    <mergeCell ref="B1:I1"/>
  </mergeCells>
  <phoneticPr fontId="6" type="noConversion"/>
  <pageMargins left="0.70866141732283472" right="0.70866141732283472" top="0.74803149606299213" bottom="0.74803149606299213" header="0.31496062992125984" footer="0.31496062992125984"/>
  <pageSetup paperSize="9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9"/>
  <sheetViews>
    <sheetView zoomScaleSheetLayoutView="100" workbookViewId="0">
      <selection activeCell="C5" sqref="C5:H5"/>
    </sheetView>
  </sheetViews>
  <sheetFormatPr defaultRowHeight="15"/>
  <cols>
    <col min="2" max="2" width="5.28515625" customWidth="1"/>
    <col min="3" max="3" width="30.42578125" customWidth="1"/>
    <col min="4" max="4" width="11.28515625" customWidth="1"/>
    <col min="5" max="5" width="11.42578125" customWidth="1"/>
    <col min="6" max="6" width="1" hidden="1" customWidth="1"/>
    <col min="7" max="7" width="11.28515625" customWidth="1"/>
    <col min="8" max="8" width="1" hidden="1" customWidth="1"/>
    <col min="9" max="9" width="10.85546875" bestFit="1" customWidth="1"/>
  </cols>
  <sheetData>
    <row r="1" spans="2:9">
      <c r="B1" s="87" t="s">
        <v>115</v>
      </c>
      <c r="C1" s="88"/>
      <c r="D1" s="88"/>
      <c r="E1" s="88"/>
      <c r="F1" s="88"/>
      <c r="G1" s="88"/>
      <c r="H1" s="88"/>
      <c r="I1" s="88"/>
    </row>
    <row r="2" spans="2:9" s="7" customFormat="1" ht="47.25" customHeight="1">
      <c r="B2" s="12" t="s">
        <v>1</v>
      </c>
      <c r="C2" s="12" t="s">
        <v>2</v>
      </c>
      <c r="D2" s="12" t="s">
        <v>3</v>
      </c>
      <c r="E2" s="28" t="s">
        <v>349</v>
      </c>
      <c r="F2" s="41" t="s">
        <v>270</v>
      </c>
      <c r="G2" s="28" t="s">
        <v>342</v>
      </c>
      <c r="H2" s="12" t="s">
        <v>250</v>
      </c>
      <c r="I2" s="28" t="s">
        <v>345</v>
      </c>
    </row>
    <row r="3" spans="2:9">
      <c r="B3" s="3">
        <v>1</v>
      </c>
      <c r="C3" s="3">
        <f>B3+1</f>
        <v>2</v>
      </c>
      <c r="D3" s="3">
        <f t="shared" ref="D3" si="0">C3+1</f>
        <v>3</v>
      </c>
      <c r="E3" s="3">
        <f t="shared" ref="E3" si="1">D3+1</f>
        <v>4</v>
      </c>
      <c r="F3" s="3">
        <f t="shared" ref="F3" si="2">E3+1</f>
        <v>5</v>
      </c>
      <c r="G3" s="3"/>
      <c r="H3" s="3">
        <f t="shared" ref="H3" si="3">F3+1</f>
        <v>6</v>
      </c>
      <c r="I3" s="3"/>
    </row>
    <row r="4" spans="2:9" s="7" customFormat="1" ht="30">
      <c r="B4" s="6">
        <v>1</v>
      </c>
      <c r="C4" s="14" t="s">
        <v>116</v>
      </c>
      <c r="D4" s="14" t="s">
        <v>280</v>
      </c>
      <c r="E4" s="39">
        <v>1600</v>
      </c>
      <c r="F4" s="14">
        <v>6.36</v>
      </c>
      <c r="G4" s="36"/>
      <c r="H4" s="14">
        <v>8458.7999999999993</v>
      </c>
      <c r="I4" s="42">
        <f>E4*G4</f>
        <v>0</v>
      </c>
    </row>
    <row r="5" spans="2:9">
      <c r="B5" s="3"/>
      <c r="C5" s="90" t="s">
        <v>117</v>
      </c>
      <c r="D5" s="90"/>
      <c r="E5" s="90"/>
      <c r="F5" s="90"/>
      <c r="G5" s="90"/>
      <c r="H5" s="90"/>
      <c r="I5" s="32"/>
    </row>
    <row r="6" spans="2:9" ht="30.75" customHeight="1">
      <c r="B6" s="3"/>
      <c r="C6" s="89" t="s">
        <v>118</v>
      </c>
      <c r="D6" s="89"/>
      <c r="E6" s="89"/>
      <c r="F6" s="89"/>
      <c r="G6" s="89"/>
      <c r="H6" s="89"/>
      <c r="I6" s="32"/>
    </row>
    <row r="7" spans="2:9">
      <c r="B7" s="3"/>
      <c r="C7" s="8"/>
      <c r="D7" s="8"/>
      <c r="E7" s="9"/>
      <c r="F7" s="9" t="s">
        <v>88</v>
      </c>
      <c r="G7" s="9"/>
      <c r="H7" s="9">
        <v>8458.7999999999993</v>
      </c>
      <c r="I7" s="33">
        <f>I4</f>
        <v>0</v>
      </c>
    </row>
    <row r="8" spans="2:9">
      <c r="B8" s="3"/>
      <c r="C8" s="8"/>
      <c r="D8" s="8"/>
      <c r="E8" s="9"/>
      <c r="F8" s="9" t="s">
        <v>89</v>
      </c>
      <c r="G8" s="9"/>
      <c r="H8" s="9">
        <f>H7*0.24</f>
        <v>2030.11</v>
      </c>
      <c r="I8" s="33">
        <f>ROUND(I7*0.24,2)</f>
        <v>0</v>
      </c>
    </row>
    <row r="9" spans="2:9">
      <c r="B9" s="3"/>
      <c r="C9" s="8"/>
      <c r="D9" s="8"/>
      <c r="E9" s="9"/>
      <c r="F9" s="9" t="s">
        <v>90</v>
      </c>
      <c r="G9" s="9"/>
      <c r="H9" s="9">
        <f>H7+H8</f>
        <v>10488.91</v>
      </c>
      <c r="I9" s="33">
        <f>I7+I8</f>
        <v>0</v>
      </c>
    </row>
  </sheetData>
  <mergeCells count="3">
    <mergeCell ref="C6:H6"/>
    <mergeCell ref="C5:H5"/>
    <mergeCell ref="B1:I1"/>
  </mergeCells>
  <phoneticPr fontId="6" type="noConversion"/>
  <pageMargins left="0.70866141732283472" right="0.70866141732283472" top="0.74803149606299213" bottom="0.74803149606299213" header="0.31496062992125984" footer="0.31496062992125984"/>
  <pageSetup paperSize="9" fitToHeight="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15"/>
  <sheetViews>
    <sheetView zoomScaleSheetLayoutView="100" workbookViewId="0">
      <selection activeCell="O10" sqref="O10"/>
    </sheetView>
  </sheetViews>
  <sheetFormatPr defaultRowHeight="15"/>
  <cols>
    <col min="2" max="2" width="5.140625" customWidth="1"/>
    <col min="3" max="3" width="22.5703125" customWidth="1"/>
    <col min="4" max="4" width="12.7109375" customWidth="1"/>
    <col min="5" max="5" width="12.28515625" customWidth="1"/>
    <col min="6" max="6" width="1.7109375" hidden="1" customWidth="1"/>
    <col min="7" max="7" width="13.5703125" customWidth="1"/>
    <col min="8" max="8" width="1.5703125" hidden="1" customWidth="1"/>
    <col min="9" max="9" width="10.85546875" bestFit="1" customWidth="1"/>
  </cols>
  <sheetData>
    <row r="1" spans="2:9">
      <c r="B1" s="87" t="s">
        <v>247</v>
      </c>
      <c r="C1" s="88"/>
      <c r="D1" s="88"/>
      <c r="E1" s="88"/>
      <c r="F1" s="88"/>
      <c r="G1" s="88"/>
      <c r="H1" s="88"/>
      <c r="I1" s="88"/>
    </row>
    <row r="2" spans="2:9" s="7" customFormat="1" ht="46.5" customHeight="1">
      <c r="B2" s="12" t="s">
        <v>1</v>
      </c>
      <c r="C2" s="12" t="s">
        <v>2</v>
      </c>
      <c r="D2" s="12" t="s">
        <v>3</v>
      </c>
      <c r="E2" s="28" t="s">
        <v>349</v>
      </c>
      <c r="F2" s="12" t="s">
        <v>272</v>
      </c>
      <c r="G2" s="28" t="s">
        <v>350</v>
      </c>
      <c r="H2" s="12" t="s">
        <v>250</v>
      </c>
      <c r="I2" s="28" t="s">
        <v>345</v>
      </c>
    </row>
    <row r="3" spans="2:9">
      <c r="B3" s="3">
        <v>1</v>
      </c>
      <c r="C3" s="3">
        <f>B3+1</f>
        <v>2</v>
      </c>
      <c r="D3" s="3">
        <f t="shared" ref="D3" si="0">C3+1</f>
        <v>3</v>
      </c>
      <c r="E3" s="3">
        <f t="shared" ref="E3" si="1">D3+1</f>
        <v>4</v>
      </c>
      <c r="F3" s="3">
        <f t="shared" ref="F3" si="2">E3+1</f>
        <v>5</v>
      </c>
      <c r="G3" s="3">
        <v>5</v>
      </c>
      <c r="H3" s="3">
        <f t="shared" ref="H3" si="3">F3+1</f>
        <v>6</v>
      </c>
      <c r="I3" s="3">
        <v>6</v>
      </c>
    </row>
    <row r="4" spans="2:9" s="7" customFormat="1" ht="45.75" customHeight="1">
      <c r="B4" s="6">
        <v>1</v>
      </c>
      <c r="C4" s="82" t="s">
        <v>361</v>
      </c>
      <c r="D4" s="58" t="s">
        <v>338</v>
      </c>
      <c r="E4" s="67">
        <v>10</v>
      </c>
      <c r="F4" s="38">
        <v>185.5</v>
      </c>
      <c r="G4" s="59"/>
      <c r="H4" s="38">
        <v>10573.5</v>
      </c>
      <c r="I4" s="60">
        <f>E4*G4</f>
        <v>0</v>
      </c>
    </row>
    <row r="5" spans="2:9">
      <c r="B5" s="3"/>
      <c r="C5" s="3"/>
      <c r="D5" s="3"/>
      <c r="E5" s="5"/>
      <c r="F5" s="9" t="s">
        <v>88</v>
      </c>
      <c r="G5" s="9"/>
      <c r="H5" s="9">
        <v>10573.5</v>
      </c>
      <c r="I5" s="33">
        <f>I4</f>
        <v>0</v>
      </c>
    </row>
    <row r="6" spans="2:9">
      <c r="B6" s="3"/>
      <c r="C6" s="3"/>
      <c r="D6" s="3"/>
      <c r="E6" s="5"/>
      <c r="F6" s="9" t="s">
        <v>89</v>
      </c>
      <c r="G6" s="9"/>
      <c r="H6" s="9">
        <f>H5*0.24</f>
        <v>2537.64</v>
      </c>
      <c r="I6" s="33">
        <f>ROUND(I5*0.24,2)</f>
        <v>0</v>
      </c>
    </row>
    <row r="7" spans="2:9">
      <c r="B7" s="3"/>
      <c r="C7" s="3"/>
      <c r="D7" s="3"/>
      <c r="E7" s="5"/>
      <c r="F7" s="9" t="s">
        <v>90</v>
      </c>
      <c r="G7" s="9"/>
      <c r="H7" s="9">
        <f>H5+H6</f>
        <v>13111.14</v>
      </c>
      <c r="I7" s="33">
        <f>I5+I6</f>
        <v>0</v>
      </c>
    </row>
    <row r="15" spans="2:9">
      <c r="C15" t="s">
        <v>119</v>
      </c>
    </row>
  </sheetData>
  <mergeCells count="1">
    <mergeCell ref="B1:I1"/>
  </mergeCells>
  <phoneticPr fontId="6" type="noConversion"/>
  <pageMargins left="0.70866141732283472" right="0.70866141732283472" top="0.74803149606299213" bottom="0.74803149606299213" header="0.31496062992125984" footer="0.31496062992125984"/>
  <pageSetup paperSize="9" fitToHeight="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D2:I8"/>
  <sheetViews>
    <sheetView zoomScaleSheetLayoutView="110" workbookViewId="0">
      <selection activeCell="W40" sqref="V40:W40"/>
    </sheetView>
  </sheetViews>
  <sheetFormatPr defaultRowHeight="15"/>
  <cols>
    <col min="4" max="4" width="5.7109375" customWidth="1"/>
    <col min="5" max="5" width="23.42578125" customWidth="1"/>
    <col min="6" max="6" width="12.42578125" customWidth="1"/>
    <col min="7" max="7" width="11.5703125" customWidth="1"/>
    <col min="8" max="8" width="12.42578125" customWidth="1"/>
    <col min="9" max="9" width="11.7109375" customWidth="1"/>
  </cols>
  <sheetData>
    <row r="2" spans="4:9">
      <c r="D2" s="84" t="s">
        <v>347</v>
      </c>
      <c r="E2" s="85"/>
      <c r="F2" s="85"/>
      <c r="G2" s="85"/>
      <c r="H2" s="85"/>
      <c r="I2" s="85"/>
    </row>
    <row r="3" spans="4:9" ht="45">
      <c r="D3" s="12" t="s">
        <v>1</v>
      </c>
      <c r="E3" s="12" t="s">
        <v>2</v>
      </c>
      <c r="F3" s="12" t="s">
        <v>3</v>
      </c>
      <c r="G3" s="28" t="s">
        <v>349</v>
      </c>
      <c r="H3" s="28" t="s">
        <v>342</v>
      </c>
      <c r="I3" s="28" t="s">
        <v>345</v>
      </c>
    </row>
    <row r="4" spans="4:9">
      <c r="D4" s="40">
        <v>1</v>
      </c>
      <c r="E4" s="40">
        <f>D4+1</f>
        <v>2</v>
      </c>
      <c r="F4" s="40">
        <f t="shared" ref="F4:H4" si="0">E4+1</f>
        <v>3</v>
      </c>
      <c r="G4" s="40">
        <f t="shared" si="0"/>
        <v>4</v>
      </c>
      <c r="H4" s="40">
        <f t="shared" si="0"/>
        <v>5</v>
      </c>
      <c r="I4" s="40">
        <f t="shared" ref="I4" si="1">H4+1</f>
        <v>6</v>
      </c>
    </row>
    <row r="5" spans="4:9" ht="19.5" customHeight="1">
      <c r="D5" s="6">
        <v>1</v>
      </c>
      <c r="E5" s="39" t="s">
        <v>274</v>
      </c>
      <c r="F5" s="38" t="s">
        <v>346</v>
      </c>
      <c r="G5" s="14">
        <v>60</v>
      </c>
      <c r="H5" s="14"/>
      <c r="I5" s="37">
        <f>G5*H5</f>
        <v>0</v>
      </c>
    </row>
    <row r="6" spans="4:9">
      <c r="D6" s="3"/>
      <c r="E6" s="8"/>
      <c r="F6" s="8"/>
      <c r="G6" s="9"/>
      <c r="H6" s="9" t="s">
        <v>88</v>
      </c>
      <c r="I6" s="35">
        <f>I5</f>
        <v>0</v>
      </c>
    </row>
    <row r="7" spans="4:9">
      <c r="D7" s="3"/>
      <c r="E7" s="8"/>
      <c r="F7" s="8"/>
      <c r="G7" s="9"/>
      <c r="H7" s="9" t="s">
        <v>89</v>
      </c>
      <c r="I7" s="35">
        <f>ROUND(I6*0.24,2)</f>
        <v>0</v>
      </c>
    </row>
    <row r="8" spans="4:9">
      <c r="D8" s="3"/>
      <c r="E8" s="8"/>
      <c r="F8" s="8"/>
      <c r="G8" s="9"/>
      <c r="H8" s="9" t="s">
        <v>90</v>
      </c>
      <c r="I8" s="35">
        <f>I6+I7</f>
        <v>0</v>
      </c>
    </row>
  </sheetData>
  <mergeCells count="1">
    <mergeCell ref="D2:I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8</vt:i4>
      </vt:variant>
      <vt:variant>
        <vt:lpstr>Περιοχές με ονόματα</vt:lpstr>
      </vt:variant>
      <vt:variant>
        <vt:i4>7</vt:i4>
      </vt:variant>
    </vt:vector>
  </HeadingPairs>
  <TitlesOfParts>
    <vt:vector size="15" baseType="lpstr">
      <vt:lpstr>ΟΙΚΟΔΟΜΙΚΑ_</vt:lpstr>
      <vt:lpstr>ΤΣΙΜΕΝΤΟΣΩΛΗΝΕΣ_</vt:lpstr>
      <vt:lpstr>ΑΔΡΑΝΗ_</vt:lpstr>
      <vt:lpstr>ΣΚΥΡΟΔΕΜΑΤΑ_</vt:lpstr>
      <vt:lpstr>ΚΡΑΣΠΕΔΑ_</vt:lpstr>
      <vt:lpstr>ΨΥΧΡΗ ΑΣΦΑΛΤΟΣ</vt:lpstr>
      <vt:lpstr>ΑΣΦΑΛΤΙΚΟ ΓΑΛΑΚΤ_</vt:lpstr>
      <vt:lpstr>ΘΕΡΜΗ ΑΣΦΑΛΤΟ</vt:lpstr>
      <vt:lpstr>'ΑΣΦΑΛΤΙΚΟ ΓΑΛΑΚΤ_'!Print_Area</vt:lpstr>
      <vt:lpstr>'ΘΕΡΜΗ ΑΣΦΑΛΤΟ'!Print_Area</vt:lpstr>
      <vt:lpstr>ΚΡΑΣΠΕΔΑ_!Print_Area</vt:lpstr>
      <vt:lpstr>ΟΙΚΟΔΟΜΙΚΑ_!Print_Area</vt:lpstr>
      <vt:lpstr>ΣΚΥΡΟΔΕΜΑΤΑ_!Print_Area</vt:lpstr>
      <vt:lpstr>ΤΣΙΜΕΝΤΟΣΩΛΗΝΕΣ_!Print_Area</vt:lpstr>
      <vt:lpstr>'ΨΥΧΡΗ ΑΣΦΑΛΤΟΣ'!Print_Area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nantiatsiatoura</dc:creator>
  <cp:lastModifiedBy>vderveni</cp:lastModifiedBy>
  <cp:lastPrinted>2024-10-18T06:05:38Z</cp:lastPrinted>
  <dcterms:created xsi:type="dcterms:W3CDTF">2022-05-23T07:54:45Z</dcterms:created>
  <dcterms:modified xsi:type="dcterms:W3CDTF">2024-10-29T09:41:29Z</dcterms:modified>
</cp:coreProperties>
</file>